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<sst xmlns="http://schemas.openxmlformats.org/spreadsheetml/2006/main" count="1409" uniqueCount="1259">
  <si>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</si>
  <si>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</si>
  <si>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</si>
  <si>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</si>
  <si>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</si>
  <si>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</si>
  <si>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</si>
  <si>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</si>
  <si>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</si>
  <si>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</si>
  <si>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</si>
  <si>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</si>
  <si>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</si>
  <si>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</si>
  <si>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</si>
  <si>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</si>
  <si>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</si>
  <si>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</si>
  <si>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</si>
  <si>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</si>
  <si>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</si>
  <si>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</si>
  <si>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</si>
  <si>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</si>
  <si>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</si>
  <si>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</si>
  <si>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</si>
  <si>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</si>
  <si>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</si>
  <si>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</si>
  <si>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</si>
  <si>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</si>
  <si>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</si>
  <si>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</si>
  <si>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</si>
  <si>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</si>
  <si>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</si>
  <si>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</si>
  <si>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</si>
  <si>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</si>
  <si>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</si>
  <si>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</si>
  <si>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</si>
  <si>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</si>
  <si>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</si>
  <si>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</si>
  <si>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</si>
  <si>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</si>
  <si>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</si>
  <si>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</si>
  <si>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</si>
  <si>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</si>
  <si>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</si>
  <si>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</si>
  <si>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</si>
  <si>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</si>
  <si>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</si>
  <si>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</si>
  <si>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</si>
  <si>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</si>
  <si>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</si>
  <si>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</si>
  <si>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</si>
  <si>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</si>
  <si>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</si>
  <si>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</si>
  <si>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</si>
  <si>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</si>
  <si>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</si>
  <si>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</si>
  <si>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</si>
  <si>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</si>
  <si>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</si>
  <si>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</si>
  <si>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</si>
  <si>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</si>
  <si>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</si>
  <si>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</si>
  <si>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</si>
  <si>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</si>
  <si>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</si>
  <si>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</si>
  <si>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</si>
  <si>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</si>
  <si>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</si>
  <si>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</si>
  <si>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</si>
  <si>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</si>
  <si>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</si>
  <si>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</si>
  <si>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</si>
  <si>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</si>
  <si>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</si>
  <si>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</si>
  <si>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</si>
  <si>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</si>
  <si>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</si>
  <si>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</si>
  <si>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</si>
  <si>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</si>
  <si>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</si>
  <si>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</si>
  <si>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</si>
  <si>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</si>
  <si>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</si>
  <si>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</si>
  <si>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</si>
  <si>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</si>
  <si>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</si>
  <si>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</si>
  <si>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</si>
  <si>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</si>
  <si>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</si>
  <si>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</si>
  <si>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</si>
  <si>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</si>
  <si>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</si>
  <si>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</si>
  <si>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</si>
  <si>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</si>
  <si>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</si>
  <si>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</si>
  <si>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</si>
  <si>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</si>
  <si>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</si>
  <si>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</si>
  <si>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</si>
  <si>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</si>
  <si>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</si>
  <si>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</si>
  <si>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</si>
  <si>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</si>
  <si>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</si>
  <si>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</si>
  <si>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</si>
  <si>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</si>
  <si>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</si>
  <si>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</si>
  <si>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</si>
  <si>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</si>
  <si>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</si>
  <si>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</si>
  <si>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</si>
  <si>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</si>
  <si>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</si>
  <si>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</si>
  <si>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</si>
  <si>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</si>
  <si>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</si>
  <si>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</si>
  <si>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</si>
  <si>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</si>
  <si>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</si>
  <si>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</si>
  <si>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</si>
  <si>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</si>
  <si>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</si>
  <si>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</si>
  <si>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</si>
  <si>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</si>
  <si>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</si>
  <si>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</si>
  <si>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</si>
  <si>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</si>
  <si>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</si>
  <si>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</si>
  <si>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</si>
  <si>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</si>
  <si>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</si>
  <si>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</si>
  <si>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</si>
  <si>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</si>
  <si>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</si>
  <si>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</si>
  <si>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</si>
  <si>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</si>
  <si>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</si>
  <si>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</si>
  <si>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</si>
  <si>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</si>
  <si>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</si>
  <si>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</si>
  <si>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</si>
  <si>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</si>
  <si>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</si>
  <si>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</si>
  <si>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</si>
  <si>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</si>
  <si>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</si>
  <si>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</si>
  <si>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</si>
  <si>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</si>
  <si>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</si>
  <si>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</si>
  <si>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</si>
  <si>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</si>
  <si>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</si>
  <si>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</si>
  <si>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</si>
  <si>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</si>
  <si>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</si>
  <si>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</si>
  <si>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</si>
  <si>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</si>
  <si>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</si>
  <si>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</si>
  <si>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</si>
  <si>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</si>
  <si>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</si>
  <si>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</si>
  <si>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</si>
  <si>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</si>
  <si>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</si>
  <si>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</si>
  <si>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</si>
  <si>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</si>
  <si>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</si>
  <si>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</si>
  <si>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</si>
  <si>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</si>
  <si>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</si>
  <si>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</si>
  <si>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</si>
  <si>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</si>
  <si>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</si>
  <si>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</si>
  <si>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</si>
  <si>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</si>
  <si>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</si>
  <si>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</si>
  <si>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</si>
  <si>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</si>
  <si>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</si>
  <si>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</si>
  <si>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</si>
  <si>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</si>
  <si>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</si>
  <si>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</si>
  <si>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</si>
  <si>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</si>
  <si>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</si>
  <si>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</si>
  <si>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</si>
  <si>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</si>
  <si>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</si>
  <si>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</si>
  <si>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</si>
  <si>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</si>
  <si>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</si>
  <si>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</si>
  <si>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</si>
  <si>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</si>
  <si>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</si>
  <si>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</si>
  <si>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</si>
  <si>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</si>
  <si>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</si>
  <si>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</si>
  <si>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</si>
  <si>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</si>
  <si>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</si>
  <si>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</si>
  <si>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</si>
  <si>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</si>
  <si>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</si>
  <si>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</si>
  <si>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</si>
  <si>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</si>
  <si>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</si>
  <si>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</si>
  <si>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</si>
  <si>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</si>
  <si>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</si>
  <si>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</si>
  <si>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</si>
  <si>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</si>
  <si>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</si>
  <si>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</si>
  <si>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</si>
  <si>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</si>
  <si>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</si>
  <si>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</si>
  <si>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</si>
  <si>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</si>
  <si>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</si>
  <si>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</si>
  <si>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</si>
  <si>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</si>
  <si>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</si>
  <si>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</si>
  <si>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</si>
  <si>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</si>
  <si>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</si>
  <si>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</si>
  <si>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</si>
  <si>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</si>
  <si>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</si>
  <si>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</si>
  <si>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</si>
  <si>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</si>
  <si>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</si>
  <si>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</si>
  <si>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</si>
  <si>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</si>
  <si>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</si>
  <si>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</si>
  <si>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</si>
  <si>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</si>
  <si>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</si>
  <si>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</si>
  <si>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</si>
  <si>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</si>
  <si>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</si>
  <si>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</si>
  <si>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</si>
  <si>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</si>
  <si>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</si>
  <si>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</si>
  <si>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</si>
  <si>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</si>
  <si>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</si>
  <si>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</si>
  <si>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</si>
  <si>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</si>
  <si>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</si>
  <si>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</si>
  <si>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</si>
  <si>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</si>
  <si>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</si>
  <si>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</si>
  <si>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</si>
  <si>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</si>
  <si>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</si>
  <si>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</si>
  <si>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</si>
  <si>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</si>
  <si>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</si>
  <si>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</si>
  <si>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</si>
  <si>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</si>
  <si>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</si>
  <si>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</si>
  <si>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</si>
  <si>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</si>
  <si>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</si>
  <si>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</si>
  <si>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</si>
  <si>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</si>
  <si>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</si>
  <si>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</si>
  <si>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</si>
  <si>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</si>
  <si>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</si>
  <si>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</si>
  <si>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</si>
  <si>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</si>
  <si>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</si>
  <si>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</si>
  <si>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</si>
  <si>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</si>
  <si>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</si>
  <si>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</si>
  <si>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</si>
  <si>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</si>
  <si>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</si>
  <si>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</si>
  <si>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</si>
  <si>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</si>
  <si>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</si>
  <si>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</si>
  <si>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</si>
  <si>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</si>
  <si>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</si>
  <si>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</si>
  <si>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</si>
  <si>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</si>
  <si>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</si>
  <si>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</si>
  <si>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</si>
  <si>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</si>
  <si>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</si>
  <si>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</si>
  <si>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</si>
  <si>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</si>
  <si>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</si>
  <si>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</si>
  <si>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</si>
  <si>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</si>
  <si>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</si>
  <si>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</si>
  <si>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</si>
  <si>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</si>
  <si>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</si>
  <si>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</si>
  <si>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</si>
  <si>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</si>
  <si>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</si>
  <si>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</si>
  <si>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</si>
  <si>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</si>
  <si>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</si>
  <si>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</si>
  <si>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</si>
  <si>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</si>
  <si>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</si>
  <si>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</si>
  <si>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</si>
  <si>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</si>
  <si>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</si>
  <si>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</si>
  <si>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</si>
  <si>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</si>
  <si>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</si>
  <si>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</si>
  <si>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</si>
  <si>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</si>
  <si>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</si>
  <si>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</si>
  <si>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</si>
  <si>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</si>
  <si>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</si>
  <si>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</si>
  <si>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</si>
  <si>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</si>
  <si>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</si>
  <si>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</si>
  <si>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</si>
  <si>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</si>
  <si>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</si>
  <si>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</si>
  <si>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</si>
  <si>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</si>
  <si>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</si>
  <si>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</si>
  <si>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</si>
  <si>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</si>
  <si>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</si>
  <si>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</si>
  <si>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</si>
  <si>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</si>
  <si>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</si>
  <si>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</si>
  <si>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</si>
  <si>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</si>
  <si>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</si>
  <si>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</si>
  <si>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</si>
  <si>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</si>
  <si>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</si>
  <si>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</si>
  <si>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</si>
  <si>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</si>
  <si>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</si>
  <si>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</si>
  <si>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</si>
  <si>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</si>
  <si>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</si>
  <si>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</si>
  <si>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</si>
  <si>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</si>
  <si>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</si>
  <si>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</si>
  <si>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</si>
  <si>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</si>
  <si>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</si>
  <si>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</si>
  <si>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</si>
  <si>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</si>
  <si>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</si>
  <si>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</si>
  <si>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</si>
  <si>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</si>
  <si>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</si>
  <si>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</si>
  <si>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</si>
  <si>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</si>
  <si>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</si>
  <si>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</si>
  <si>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</si>
  <si>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</si>
  <si>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</si>
  <si>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</si>
  <si>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</si>
  <si>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</si>
  <si>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</si>
  <si>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</si>
  <si>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</si>
  <si>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</si>
  <si>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</si>
  <si>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</si>
  <si>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</si>
  <si>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</si>
  <si>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</si>
  <si>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</si>
  <si>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</si>
  <si>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</si>
  <si>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</si>
  <si>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</si>
  <si>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</si>
  <si>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</si>
  <si>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</si>
  <si>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</si>
  <si>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</si>
  <si>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</si>
  <si>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</si>
  <si>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</si>
  <si>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</si>
  <si>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</si>
  <si>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</si>
  <si>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</si>
  <si>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</si>
  <si>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</si>
  <si>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</si>
  <si>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</si>
  <si>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</si>
  <si>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</si>
  <si>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</si>
  <si>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</si>
  <si>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</si>
  <si>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</si>
  <si>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</si>
  <si>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</si>
  <si>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</si>
  <si>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</si>
  <si>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</si>
  <si>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</si>
  <si>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</si>
  <si>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</si>
  <si>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</si>
  <si>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</si>
  <si>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</si>
  <si>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</si>
  <si>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</si>
  <si>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</si>
  <si>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</si>
  <si>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</si>
  <si>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</si>
  <si>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</si>
  <si>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</si>
  <si>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</si>
  <si>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</si>
  <si>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</si>
  <si>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</si>
  <si>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</si>
  <si>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</si>
  <si>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</si>
  <si>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</si>
  <si>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</si>
  <si>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</si>
  <si>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</si>
  <si>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</si>
  <si>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</si>
  <si>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</si>
  <si>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</si>
  <si>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</si>
  <si>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</si>
  <si>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</si>
  <si>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</si>
  <si>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</si>
  <si>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</si>
  <si>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</si>
  <si>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</si>
  <si>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</si>
  <si>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</si>
  <si>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</si>
  <si>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</si>
  <si>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</si>
  <si>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</si>
  <si>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</si>
  <si>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</si>
  <si>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</si>
  <si>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</si>
  <si>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</si>
  <si>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</si>
  <si>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</si>
  <si>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</si>
  <si>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</si>
  <si>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</si>
  <si>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</si>
  <si>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</si>
  <si>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</si>
  <si>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</si>
  <si>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</si>
  <si>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</si>
  <si>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</si>
  <si>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</si>
  <si>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</si>
  <si>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</si>
  <si>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</si>
  <si>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</si>
  <si>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</si>
  <si>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</si>
  <si>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</si>
  <si>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</si>
  <si>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</si>
  <si>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</si>
  <si>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</si>
  <si>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</si>
  <si>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</si>
  <si>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</si>
  <si>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</si>
  <si>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</si>
  <si>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</si>
  <si>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</si>
  <si>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</si>
  <si>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</si>
  <si>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</si>
  <si>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</si>
  <si>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</si>
  <si>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</si>
  <si>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</si>
  <si>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</si>
  <si>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</si>
  <si>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</si>
  <si>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</si>
  <si>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</si>
  <si>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</si>
  <si>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</si>
  <si>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</si>
  <si>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</si>
  <si>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</si>
  <si>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</si>
  <si>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</si>
  <si>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</si>
  <si>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</si>
  <si>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</si>
  <si>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</si>
  <si>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</si>
  <si>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</si>
  <si>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</si>
  <si>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</si>
  <si>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</si>
  <si>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</si>
  <si>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</si>
  <si>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</si>
  <si>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</si>
  <si>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</si>
  <si>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</si>
  <si>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</si>
  <si>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</si>
  <si>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</si>
  <si>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</si>
  <si>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</si>
  <si>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</si>
  <si>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</si>
  <si>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</si>
  <si>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</si>
  <si>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</si>
  <si>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</si>
  <si>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</si>
  <si>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</si>
  <si>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</si>
  <si>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</si>
  <si>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</si>
  <si>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</si>
  <si>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</si>
  <si>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</si>
  <si>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</si>
  <si>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</si>
  <si>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</si>
  <si>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</si>
  <si>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</si>
  <si>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</si>
  <si>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</si>
  <si>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</si>
  <si>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</si>
  <si>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</si>
  <si>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</si>
  <si>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</si>
  <si>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</si>
  <si>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</si>
  <si>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</si>
  <si>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</si>
  <si>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</si>
  <si>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</si>
  <si>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</si>
  <si>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</si>
  <si>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</si>
  <si>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</si>
  <si>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</si>
  <si>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</si>
  <si>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</si>
  <si>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</si>
  <si>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</si>
  <si>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</si>
  <si>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</si>
  <si>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</si>
  <si>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</si>
  <si>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</si>
  <si>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</si>
  <si>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</si>
  <si>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</si>
  <si>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</si>
  <si>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</si>
  <si>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</si>
  <si>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</si>
  <si>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</si>
  <si>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</si>
  <si>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</si>
  <si>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</si>
  <si>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</si>
  <si>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</si>
  <si>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</si>
  <si>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</si>
  <si>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</si>
  <si>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</si>
  <si>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</si>
  <si>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</si>
  <si>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</si>
  <si>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</si>
  <si>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</si>
  <si>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</si>
  <si>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</si>
  <si>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</si>
  <si>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</si>
  <si>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</si>
  <si>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</si>
  <si>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</si>
  <si>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</si>
  <si>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</si>
  <si>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</si>
  <si>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</si>
  <si>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</si>
  <si>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</si>
  <si>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</si>
  <si>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</si>
  <si>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</si>
  <si>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</si>
  <si>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</si>
  <si>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</si>
  <si>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</si>
  <si>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</si>
  <si>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</si>
  <si>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</si>
  <si>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</si>
  <si>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</si>
  <si>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</si>
  <si>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</si>
  <si>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</si>
  <si>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</si>
  <si>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</si>
  <si>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</si>
  <si>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</si>
  <si>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</si>
  <si>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</si>
  <si>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</si>
  <si>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</si>
  <si>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</si>
  <si>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</si>
  <si>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</si>
  <si>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</si>
  <si>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</si>
  <si>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</si>
  <si>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</si>
  <si>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</si>
  <si>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</si>
  <si>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</si>
  <si>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</si>
  <si>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</si>
  <si>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</si>
  <si>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</si>
  <si>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</si>
  <si>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</si>
  <si>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</si>
  <si>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</si>
  <si>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</si>
  <si>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</si>
  <si>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</si>
  <si>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</si>
  <si>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</si>
  <si>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</si>
  <si>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</si>
  <si>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</si>
  <si>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</si>
  <si>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</si>
  <si>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</si>
  <si>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</si>
  <si>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</si>
  <si>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</si>
  <si>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</si>
  <si>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</si>
  <si>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</si>
  <si>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</si>
  <si>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</si>
  <si>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</si>
  <si>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</si>
  <si>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</si>
  <si>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</si>
  <si>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</si>
  <si>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</si>
  <si>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</si>
  <si>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</si>
  <si>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</si>
  <si>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</si>
  <si>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</si>
  <si>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</si>
  <si>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</si>
  <si>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</si>
  <si>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</si>
  <si>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</si>
  <si>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</si>
  <si>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</si>
  <si>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</si>
  <si>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83216</t>
  </si>
  <si>
    <t>KS VOGRSKO</t>
  </si>
  <si>
    <t>84.110</t>
  </si>
  <si>
    <t>VOGRSKO 007, VOGRSKO, 5293 Volčja Draga</t>
  </si>
  <si>
    <t>5032245000</t>
  </si>
  <si>
    <t>01.01.2013</t>
  </si>
  <si>
    <t>31.12.2013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</si>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</sst>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331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31.12.2013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9" t="s">
        <v>333</v>
      </c>
      <c r="D12" s="303" t="s">
        <v>334</v>
      </c>
      <c r="E12" s="304"/>
      <c r="F12" s="133"/>
    </row>
    <row r="13" spans="1:8" ht="12.75">
      <c r="A13" s="10" t="s">
        <v>335</v>
      </c>
      <c r="B13" s="16" t="s">
        <v>336</v>
      </c>
      <c r="C13" s="310"/>
      <c r="D13" s="305"/>
      <c r="E13" s="306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690</v>
      </c>
      <c r="C16" s="19">
        <v>1</v>
      </c>
      <c r="D16" s="117">
        <f>podatki!B2</f>
        <v>87277</v>
      </c>
      <c r="E16" s="126">
        <f>podatki!C2</f>
        <v>81080</v>
      </c>
      <c r="F16" s="134"/>
    </row>
    <row r="17" spans="1:8" ht="12.75">
      <c r="A17" s="23" t="s">
        <v>340</v>
      </c>
      <c r="B17" s="24" t="s">
        <v>677</v>
      </c>
      <c r="C17" s="25">
        <v>2</v>
      </c>
      <c r="D17" s="118">
        <f>podatki!B3</f>
        <v>0</v>
      </c>
      <c r="E17" s="127">
        <f>podatki!C3</f>
        <v>0</v>
      </c>
      <c r="F17" s="133"/>
      <c r="G17" s="7"/>
      <c r="H17" s="7"/>
    </row>
    <row r="18" spans="1:8" ht="12.75">
      <c r="A18" s="26" t="s">
        <v>341</v>
      </c>
      <c r="B18" s="27" t="s">
        <v>678</v>
      </c>
      <c r="C18" s="28">
        <v>3</v>
      </c>
      <c r="D18" s="119">
        <f>podatki!B4</f>
        <v>0</v>
      </c>
      <c r="E18" s="128">
        <f>podatki!C4</f>
        <v>0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129409</v>
      </c>
      <c r="E19" s="128">
        <f>podatki!C5</f>
        <v>129409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47627</v>
      </c>
      <c r="E20" s="128">
        <f>podatki!C6</f>
        <v>53261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29515</v>
      </c>
      <c r="E21" s="128">
        <f>podatki!C7</f>
        <v>26771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24020</v>
      </c>
      <c r="E22" s="128">
        <f>podatki!C8</f>
        <v>21839</v>
      </c>
      <c r="F22" s="133"/>
      <c r="G22" s="7"/>
      <c r="H22" s="7"/>
    </row>
    <row r="23" spans="1:8" ht="12.75">
      <c r="A23" s="26" t="s">
        <v>350</v>
      </c>
      <c r="B23" s="27" t="s">
        <v>679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0</v>
      </c>
      <c r="E24" s="128">
        <f>podatki!C10</f>
        <v>0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0</v>
      </c>
      <c r="E25" s="128">
        <f>podatki!C11</f>
        <v>0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691</v>
      </c>
      <c r="C27" s="19">
        <v>12</v>
      </c>
      <c r="D27" s="121">
        <f>podatki!B13</f>
        <v>8539</v>
      </c>
      <c r="E27" s="130">
        <f>podatki!C13</f>
        <v>6655</v>
      </c>
      <c r="F27" s="133"/>
      <c r="G27" s="7"/>
      <c r="H27" s="7"/>
    </row>
    <row r="28" spans="1:8" ht="12.75">
      <c r="A28" s="23" t="s">
        <v>357</v>
      </c>
      <c r="B28" s="24" t="s">
        <v>693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1230</v>
      </c>
      <c r="E29" s="128">
        <f>podatki!C15</f>
        <v>2536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5846</v>
      </c>
      <c r="E30" s="128">
        <f>podatki!C16</f>
        <v>707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0</v>
      </c>
      <c r="E32" s="128">
        <f>podatki!C18</f>
        <v>0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0</v>
      </c>
      <c r="E33" s="128">
        <f>podatki!C19</f>
        <v>0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0</v>
      </c>
      <c r="E34" s="128">
        <f>podatki!C20</f>
        <v>0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0</v>
      </c>
      <c r="E35" s="128">
        <f>podatki!C21</f>
        <v>0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1463</v>
      </c>
      <c r="E36" s="128">
        <f>podatki!C22</f>
        <v>3412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178</v>
      </c>
      <c r="C47" s="19">
        <v>32</v>
      </c>
      <c r="D47" s="121">
        <f>podatki!B33</f>
        <v>95816</v>
      </c>
      <c r="E47" s="130">
        <f>podatki!C33</f>
        <v>87735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179</v>
      </c>
      <c r="C49" s="19">
        <v>34</v>
      </c>
      <c r="D49" s="117">
        <f>podatki!B35</f>
        <v>8059</v>
      </c>
      <c r="E49" s="126">
        <f>podatki!C35</f>
        <v>4869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615</v>
      </c>
      <c r="E50" s="127">
        <f>podatki!C36</f>
        <v>615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820</v>
      </c>
      <c r="E52" s="128">
        <f>podatki!C38</f>
        <v>2617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777</v>
      </c>
      <c r="E53" s="128">
        <f>podatki!C39</f>
        <v>929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1</v>
      </c>
      <c r="E54" s="128">
        <f>podatki!C40</f>
        <v>1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5846</v>
      </c>
      <c r="E57" s="128">
        <f>podatki!C43</f>
        <v>707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2.5">
      <c r="A59" s="21"/>
      <c r="B59" s="22" t="s">
        <v>181</v>
      </c>
      <c r="C59" s="19">
        <v>44</v>
      </c>
      <c r="D59" s="121">
        <f>podatki!B45</f>
        <v>87757</v>
      </c>
      <c r="E59" s="130">
        <f>podatki!C45</f>
        <v>82866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87757</v>
      </c>
      <c r="E60" s="127">
        <f>podatki!C46</f>
        <v>82866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0</v>
      </c>
      <c r="E61" s="128">
        <f>podatki!C47</f>
        <v>0</v>
      </c>
      <c r="F61" s="133"/>
      <c r="G61" s="7"/>
      <c r="H61" s="7"/>
    </row>
    <row r="62" spans="1:8" ht="12.75">
      <c r="A62" s="26" t="s">
        <v>409</v>
      </c>
      <c r="B62" s="27" t="s">
        <v>680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0</v>
      </c>
      <c r="E64" s="128">
        <f>podatki!C50</f>
        <v>0</v>
      </c>
      <c r="F64" s="133"/>
      <c r="G64" s="7"/>
      <c r="H64" s="7"/>
    </row>
    <row r="65" spans="1:8" ht="33.75">
      <c r="A65" s="26">
        <v>9410</v>
      </c>
      <c r="B65" s="61" t="s">
        <v>681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184</v>
      </c>
      <c r="B71" s="63" t="s">
        <v>682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188</v>
      </c>
      <c r="C75" s="19">
        <v>60</v>
      </c>
      <c r="D75" s="117">
        <f>podatki!B61</f>
        <v>95816</v>
      </c>
      <c r="E75" s="126">
        <f>podatki!C61</f>
        <v>87735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205</v>
      </c>
      <c r="B78" s="302"/>
      <c r="C78" s="302"/>
      <c r="D78" s="302"/>
      <c r="E78" s="302"/>
    </row>
    <row r="79" spans="1:5" ht="30.75" customHeight="1">
      <c r="A79" s="302" t="s">
        <v>248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598</v>
      </c>
      <c r="G1" s="84" t="s">
        <v>552</v>
      </c>
      <c r="H1" s="112" t="s">
        <v>803</v>
      </c>
    </row>
    <row r="2" spans="1:8" s="4" customFormat="1" ht="15" customHeight="1">
      <c r="A2" s="111" t="s">
        <v>804</v>
      </c>
      <c r="B2" s="86"/>
      <c r="C2" s="86"/>
      <c r="G2" s="86"/>
      <c r="H2" s="86"/>
    </row>
    <row r="3" spans="1:8" s="4" customFormat="1" ht="15" customHeight="1">
      <c r="A3" s="82" t="s">
        <v>599</v>
      </c>
      <c r="G3" s="84" t="s">
        <v>553</v>
      </c>
      <c r="H3" s="112" t="s">
        <v>805</v>
      </c>
    </row>
    <row r="4" spans="1:8" s="4" customFormat="1" ht="15" customHeight="1">
      <c r="A4" s="112" t="s">
        <v>806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807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2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45">
      <c r="A14" s="154" t="s">
        <v>228</v>
      </c>
      <c r="B14" s="155">
        <v>700</v>
      </c>
      <c r="C14" s="182">
        <f>podatki!B372</f>
        <v>156180</v>
      </c>
      <c r="D14" s="174">
        <f>podatki!C372</f>
        <v>75099</v>
      </c>
      <c r="E14" s="175">
        <f>podatki!D372</f>
        <v>2744</v>
      </c>
      <c r="F14" s="175">
        <f>podatki!E372</f>
        <v>0</v>
      </c>
      <c r="G14" s="175">
        <f>podatki!F372</f>
        <v>0</v>
      </c>
      <c r="H14" s="175">
        <f>podatki!G372</f>
        <v>7300</v>
      </c>
      <c r="I14" s="175">
        <f>podatki!H372</f>
        <v>3848</v>
      </c>
      <c r="J14" s="175">
        <f>podatki!I372</f>
        <v>87277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465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466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229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467</v>
      </c>
      <c r="B18" s="78">
        <f t="shared" si="0"/>
        <v>704</v>
      </c>
      <c r="C18" s="70">
        <f>podatki!B376</f>
        <v>1261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1261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468</v>
      </c>
      <c r="B19" s="78">
        <f t="shared" si="0"/>
        <v>705</v>
      </c>
      <c r="C19" s="70">
        <f>podatki!B377</f>
        <v>128148</v>
      </c>
      <c r="D19" s="70">
        <f>podatki!C377</f>
        <v>53261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7300</v>
      </c>
      <c r="I19" s="70">
        <f>podatki!H377</f>
        <v>1666</v>
      </c>
      <c r="J19" s="70">
        <f>podatki!I377</f>
        <v>80521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469</v>
      </c>
      <c r="B20" s="78">
        <f t="shared" si="0"/>
        <v>706</v>
      </c>
      <c r="C20" s="70">
        <f>podatki!B378</f>
        <v>26771</v>
      </c>
      <c r="D20" s="70">
        <f>podatki!C378</f>
        <v>21838</v>
      </c>
      <c r="E20" s="70">
        <f>podatki!D378</f>
        <v>2744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2182</v>
      </c>
      <c r="J20" s="70">
        <f>podatki!I378</f>
        <v>5495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470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230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465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466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229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467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468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469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470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231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465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466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229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467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468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469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470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245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248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598</v>
      </c>
      <c r="F1" s="84" t="s">
        <v>552</v>
      </c>
      <c r="G1" s="112" t="s">
        <v>803</v>
      </c>
      <c r="H1" s="1"/>
    </row>
    <row r="2" spans="1:7" s="4" customFormat="1" ht="15" customHeight="1">
      <c r="A2" s="111" t="s">
        <v>804</v>
      </c>
      <c r="B2" s="86"/>
      <c r="C2" s="86"/>
      <c r="F2" s="86"/>
      <c r="G2" s="86"/>
    </row>
    <row r="3" spans="1:7" s="4" customFormat="1" ht="15" customHeight="1">
      <c r="A3" s="82" t="s">
        <v>599</v>
      </c>
      <c r="F3" s="84" t="s">
        <v>553</v>
      </c>
      <c r="G3" s="112" t="s">
        <v>805</v>
      </c>
    </row>
    <row r="4" spans="1:7" s="4" customFormat="1" ht="15" customHeight="1">
      <c r="A4" s="112" t="s">
        <v>806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807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675</v>
      </c>
    </row>
    <row r="13" spans="1:12" s="67" customFormat="1" ht="11.2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2.5">
      <c r="A14" s="162" t="s">
        <v>232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233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569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570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571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572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234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601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602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603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235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236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237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238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239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573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574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575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576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240</v>
      </c>
      <c r="B33" s="78">
        <f t="shared" si="0"/>
        <v>819</v>
      </c>
      <c r="C33" s="96">
        <f>podatki!B415</f>
        <v>0</v>
      </c>
      <c r="D33" s="95">
        <f>podatki!C415</f>
        <v>0</v>
      </c>
      <c r="E33" s="95">
        <f>podatki!D415</f>
        <v>0</v>
      </c>
      <c r="F33" s="95">
        <f>podatki!E415</f>
        <v>0</v>
      </c>
      <c r="G33" s="95">
        <f>podatki!F415</f>
        <v>0</v>
      </c>
      <c r="H33" s="95">
        <f>podatki!G415</f>
        <v>0</v>
      </c>
      <c r="I33" s="95">
        <f>podatki!H415</f>
        <v>0</v>
      </c>
      <c r="J33" s="95">
        <f>podatki!I415</f>
        <v>0</v>
      </c>
      <c r="K33" s="95">
        <f>podatki!J415</f>
        <v>0</v>
      </c>
      <c r="L33" s="172">
        <f>podatki!K415</f>
        <v>0</v>
      </c>
    </row>
    <row r="34" spans="1:12" s="67" customFormat="1" ht="22.5">
      <c r="A34" s="163" t="s">
        <v>241</v>
      </c>
      <c r="B34" s="78">
        <f t="shared" si="0"/>
        <v>820</v>
      </c>
      <c r="C34" s="96">
        <f>podatki!B416</f>
        <v>0</v>
      </c>
      <c r="D34" s="95">
        <f>podatki!C416</f>
        <v>0</v>
      </c>
      <c r="E34" s="95">
        <f>podatki!D416</f>
        <v>0</v>
      </c>
      <c r="F34" s="95">
        <f>podatki!E416</f>
        <v>0</v>
      </c>
      <c r="G34" s="95">
        <f>podatki!F416</f>
        <v>0</v>
      </c>
      <c r="H34" s="95">
        <f>podatki!G416</f>
        <v>0</v>
      </c>
      <c r="I34" s="95">
        <f>podatki!H416</f>
        <v>0</v>
      </c>
      <c r="J34" s="95">
        <f>podatki!I416</f>
        <v>0</v>
      </c>
      <c r="K34" s="95">
        <f>podatki!J416</f>
        <v>0</v>
      </c>
      <c r="L34" s="172">
        <f>podatki!K416</f>
        <v>0</v>
      </c>
    </row>
    <row r="35" spans="1:12" s="67" customFormat="1" ht="11.25">
      <c r="A35" s="165" t="s">
        <v>577</v>
      </c>
      <c r="B35" s="78">
        <f t="shared" si="0"/>
        <v>821</v>
      </c>
      <c r="C35" s="96">
        <f>podatki!B417</f>
        <v>0</v>
      </c>
      <c r="D35" s="95">
        <f>podatki!C417</f>
        <v>0</v>
      </c>
      <c r="E35" s="95">
        <f>podatki!D417</f>
        <v>0</v>
      </c>
      <c r="F35" s="95">
        <f>podatki!E417</f>
        <v>0</v>
      </c>
      <c r="G35" s="95">
        <f>podatki!F417</f>
        <v>0</v>
      </c>
      <c r="H35" s="95">
        <f>podatki!G417</f>
        <v>0</v>
      </c>
      <c r="I35" s="95">
        <f>podatki!H417</f>
        <v>0</v>
      </c>
      <c r="J35" s="95">
        <f>podatki!I417</f>
        <v>0</v>
      </c>
      <c r="K35" s="95">
        <f>podatki!J417</f>
        <v>0</v>
      </c>
      <c r="L35" s="172">
        <f>podatki!K417</f>
        <v>0</v>
      </c>
    </row>
    <row r="36" spans="1:12" s="67" customFormat="1" ht="11.25">
      <c r="A36" s="165" t="s">
        <v>578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579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 t="shared" si="0"/>
        <v>825</v>
      </c>
      <c r="C39" s="97">
        <f>podatki!B421</f>
        <v>0</v>
      </c>
      <c r="D39" s="97">
        <f>podatki!C421</f>
        <v>0</v>
      </c>
      <c r="E39" s="97">
        <f>podatki!D421</f>
        <v>0</v>
      </c>
      <c r="F39" s="97">
        <f>podatki!E421</f>
        <v>0</v>
      </c>
      <c r="G39" s="97">
        <f>podatki!F421</f>
        <v>0</v>
      </c>
      <c r="H39" s="97">
        <f>podatki!G421</f>
        <v>0</v>
      </c>
      <c r="I39" s="97">
        <f>podatki!H421</f>
        <v>0</v>
      </c>
      <c r="J39" s="97">
        <f>podatki!I421</f>
        <v>0</v>
      </c>
      <c r="K39" s="97">
        <f>podatki!J421</f>
        <v>0</v>
      </c>
      <c r="L39" s="173">
        <f>podatki!K421</f>
        <v>0</v>
      </c>
    </row>
    <row r="40" spans="1:12" ht="12.75">
      <c r="A40" s="165" t="s">
        <v>582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242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243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244</v>
      </c>
      <c r="B50" s="161">
        <f t="shared" si="0"/>
        <v>836</v>
      </c>
      <c r="C50" s="300">
        <f>podatki!B432</f>
        <v>0</v>
      </c>
      <c r="D50" s="300">
        <f>podatki!C432</f>
        <v>0</v>
      </c>
      <c r="E50" s="300">
        <f>podatki!D432</f>
        <v>0</v>
      </c>
      <c r="F50" s="300">
        <f>podatki!E432</f>
        <v>0</v>
      </c>
      <c r="G50" s="300">
        <f>podatki!F432</f>
        <v>0</v>
      </c>
      <c r="H50" s="300">
        <f>podatki!G432</f>
        <v>0</v>
      </c>
      <c r="I50" s="300">
        <f>podatki!H432</f>
        <v>0</v>
      </c>
      <c r="J50" s="300">
        <f>podatki!I432</f>
        <v>0</v>
      </c>
      <c r="K50" s="300">
        <f>podatki!J432</f>
        <v>0</v>
      </c>
      <c r="L50" s="301">
        <f>podatki!K432</f>
        <v>0</v>
      </c>
    </row>
    <row r="52" spans="1:12" ht="18.75" customHeight="1">
      <c r="A52" s="302" t="s">
        <v>245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248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31.12.2013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620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621</v>
      </c>
      <c r="E15" s="240" t="s">
        <v>622</v>
      </c>
      <c r="F15" s="125"/>
    </row>
    <row r="16" spans="1:6" s="2" customFormat="1" ht="22.5">
      <c r="A16" s="244"/>
      <c r="B16" s="245" t="s">
        <v>698</v>
      </c>
      <c r="C16" s="246">
        <v>101</v>
      </c>
      <c r="D16" s="247">
        <f>podatki!B63</f>
        <v>33598</v>
      </c>
      <c r="E16" s="248">
        <f>podatki!C63</f>
        <v>22310</v>
      </c>
      <c r="F16" s="3"/>
    </row>
    <row r="17" spans="1:6" s="2" customFormat="1" ht="22.5">
      <c r="A17" s="254"/>
      <c r="B17" s="255" t="s">
        <v>699</v>
      </c>
      <c r="C17" s="256">
        <f aca="true" t="shared" si="0" ref="C17:C48">C16+1</f>
        <v>102</v>
      </c>
      <c r="D17" s="257">
        <f>podatki!B64</f>
        <v>9716</v>
      </c>
      <c r="E17" s="187">
        <f>podatki!C64</f>
        <v>12216</v>
      </c>
      <c r="F17" s="3"/>
    </row>
    <row r="18" spans="1:6" s="2" customFormat="1" ht="22.5">
      <c r="A18" s="251" t="s">
        <v>700</v>
      </c>
      <c r="B18" s="252" t="s">
        <v>701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702</v>
      </c>
      <c r="B19" s="250" t="s">
        <v>703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704</v>
      </c>
      <c r="B20" s="232" t="s">
        <v>472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705</v>
      </c>
      <c r="B21" s="232" t="s">
        <v>689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706</v>
      </c>
      <c r="B22" s="232" t="s">
        <v>473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707</v>
      </c>
      <c r="B23" s="232" t="s">
        <v>708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709</v>
      </c>
      <c r="B24" s="232" t="s">
        <v>474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710</v>
      </c>
      <c r="B25" s="232" t="s">
        <v>475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711</v>
      </c>
      <c r="B26" s="232" t="s">
        <v>476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712</v>
      </c>
      <c r="B27" s="232" t="s">
        <v>477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713</v>
      </c>
      <c r="B28" s="232" t="s">
        <v>714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715</v>
      </c>
      <c r="B29" s="232" t="s">
        <v>418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716</v>
      </c>
      <c r="B30" s="232" t="s">
        <v>478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717</v>
      </c>
      <c r="B31" s="232" t="s">
        <v>718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719</v>
      </c>
      <c r="B32" s="232" t="s">
        <v>479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720</v>
      </c>
      <c r="B33" s="232" t="s">
        <v>480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721</v>
      </c>
      <c r="B34" s="232" t="s">
        <v>481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722</v>
      </c>
      <c r="B35" s="232" t="s">
        <v>482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723</v>
      </c>
      <c r="B36" s="232" t="s">
        <v>724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725</v>
      </c>
      <c r="B37" s="232" t="s">
        <v>604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726</v>
      </c>
      <c r="B38" s="232" t="s">
        <v>483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727</v>
      </c>
      <c r="B39" s="232" t="s">
        <v>484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728</v>
      </c>
      <c r="B40" s="232" t="s">
        <v>545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729</v>
      </c>
      <c r="B41" s="232" t="s">
        <v>485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730</v>
      </c>
      <c r="B42" s="232" t="s">
        <v>486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731</v>
      </c>
      <c r="B43" s="232" t="s">
        <v>546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732</v>
      </c>
      <c r="B44" s="232" t="s">
        <v>487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733</v>
      </c>
      <c r="B45" s="232" t="s">
        <v>488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734</v>
      </c>
      <c r="B46" s="232" t="s">
        <v>735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736</v>
      </c>
      <c r="B47" s="232" t="s">
        <v>489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737</v>
      </c>
      <c r="B48" s="232" t="s">
        <v>490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738</v>
      </c>
      <c r="B49" s="232" t="s">
        <v>491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739</v>
      </c>
      <c r="B50" s="232" t="s">
        <v>492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740</v>
      </c>
      <c r="B51" s="232" t="s">
        <v>493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741</v>
      </c>
      <c r="B52" s="232" t="s">
        <v>494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742</v>
      </c>
      <c r="B53" s="232" t="s">
        <v>495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743</v>
      </c>
      <c r="B54" s="233" t="s">
        <v>496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744</v>
      </c>
      <c r="B55" s="255" t="s">
        <v>745</v>
      </c>
      <c r="C55" s="256">
        <f t="shared" si="1"/>
        <v>140</v>
      </c>
      <c r="D55" s="257">
        <f>podatki!B102</f>
        <v>9716</v>
      </c>
      <c r="E55" s="187">
        <f>podatki!C102</f>
        <v>12216</v>
      </c>
      <c r="F55" s="3"/>
    </row>
    <row r="56" spans="1:6" s="2" customFormat="1" ht="22.5">
      <c r="A56" s="249" t="s">
        <v>746</v>
      </c>
      <c r="B56" s="250" t="s">
        <v>747</v>
      </c>
      <c r="C56" s="243">
        <f t="shared" si="1"/>
        <v>141</v>
      </c>
      <c r="D56" s="228">
        <f>podatki!B103</f>
        <v>9716</v>
      </c>
      <c r="E56" s="190">
        <f>podatki!C103</f>
        <v>11716</v>
      </c>
      <c r="F56" s="3"/>
    </row>
    <row r="57" spans="1:6" s="2" customFormat="1" ht="22.5">
      <c r="A57" s="226" t="s">
        <v>748</v>
      </c>
      <c r="B57" s="232" t="s">
        <v>683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749</v>
      </c>
      <c r="B58" s="232" t="s">
        <v>497</v>
      </c>
      <c r="C58" s="231">
        <f t="shared" si="1"/>
        <v>143</v>
      </c>
      <c r="D58" s="229">
        <f>podatki!B105</f>
        <v>0</v>
      </c>
      <c r="E58" s="188">
        <f>podatki!C105</f>
        <v>2</v>
      </c>
      <c r="F58" s="3"/>
    </row>
    <row r="59" spans="1:6" s="2" customFormat="1" ht="12.75">
      <c r="A59" s="226" t="s">
        <v>750</v>
      </c>
      <c r="B59" s="232" t="s">
        <v>498</v>
      </c>
      <c r="C59" s="231">
        <f t="shared" si="1"/>
        <v>144</v>
      </c>
      <c r="D59" s="229">
        <f>podatki!B106</f>
        <v>9716</v>
      </c>
      <c r="E59" s="188">
        <f>podatki!C106</f>
        <v>11714</v>
      </c>
      <c r="F59" s="3"/>
    </row>
    <row r="60" spans="1:6" s="2" customFormat="1" ht="22.5">
      <c r="A60" s="226" t="s">
        <v>751</v>
      </c>
      <c r="B60" s="232" t="s">
        <v>752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753</v>
      </c>
      <c r="B61" s="232" t="s">
        <v>499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754</v>
      </c>
      <c r="B62" s="232" t="s">
        <v>500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755</v>
      </c>
      <c r="B63" s="232" t="s">
        <v>684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756</v>
      </c>
      <c r="B64" s="232" t="s">
        <v>501</v>
      </c>
      <c r="C64" s="231">
        <f t="shared" si="1"/>
        <v>149</v>
      </c>
      <c r="D64" s="229">
        <f>podatki!B111</f>
        <v>0</v>
      </c>
      <c r="E64" s="188">
        <f>podatki!C111</f>
        <v>0</v>
      </c>
      <c r="F64" s="3"/>
    </row>
    <row r="65" spans="1:6" s="2" customFormat="1" ht="22.5">
      <c r="A65" s="226" t="s">
        <v>757</v>
      </c>
      <c r="B65" s="232" t="s">
        <v>758</v>
      </c>
      <c r="C65" s="231">
        <f t="shared" si="1"/>
        <v>150</v>
      </c>
      <c r="D65" s="229">
        <f>podatki!B112</f>
        <v>0</v>
      </c>
      <c r="E65" s="188">
        <f>podatki!C112</f>
        <v>500</v>
      </c>
      <c r="F65" s="3"/>
    </row>
    <row r="66" spans="1:6" s="2" customFormat="1" ht="12.75">
      <c r="A66" s="226" t="s">
        <v>759</v>
      </c>
      <c r="B66" s="232" t="s">
        <v>502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760</v>
      </c>
      <c r="B67" s="233" t="s">
        <v>503</v>
      </c>
      <c r="C67" s="234">
        <f t="shared" si="1"/>
        <v>152</v>
      </c>
      <c r="D67" s="258">
        <f>podatki!B114</f>
        <v>0</v>
      </c>
      <c r="E67" s="191">
        <f>podatki!C114</f>
        <v>500</v>
      </c>
      <c r="F67" s="3"/>
    </row>
    <row r="68" spans="1:6" s="2" customFormat="1" ht="22.5">
      <c r="A68" s="259" t="s">
        <v>761</v>
      </c>
      <c r="B68" s="255" t="s">
        <v>762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763</v>
      </c>
      <c r="B69" s="250" t="s">
        <v>764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765</v>
      </c>
      <c r="B70" s="232" t="s">
        <v>504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766</v>
      </c>
      <c r="B71" s="232" t="s">
        <v>505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767</v>
      </c>
      <c r="B72" s="232" t="s">
        <v>506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768</v>
      </c>
      <c r="B73" s="232" t="s">
        <v>507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769</v>
      </c>
      <c r="B74" s="232" t="s">
        <v>770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771</v>
      </c>
      <c r="B75" s="232" t="s">
        <v>508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772</v>
      </c>
      <c r="B76" s="232" t="s">
        <v>509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773</v>
      </c>
      <c r="B77" s="232" t="s">
        <v>774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775</v>
      </c>
      <c r="B78" s="232" t="s">
        <v>510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776</v>
      </c>
      <c r="B79" s="232" t="s">
        <v>511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777</v>
      </c>
      <c r="B80" s="233" t="s">
        <v>685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778</v>
      </c>
      <c r="B81" s="255" t="s">
        <v>779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0</v>
      </c>
      <c r="F81" s="3"/>
    </row>
    <row r="82" spans="1:6" s="2" customFormat="1" ht="22.5">
      <c r="A82" s="249" t="s">
        <v>780</v>
      </c>
      <c r="B82" s="250" t="s">
        <v>781</v>
      </c>
      <c r="C82" s="243">
        <f t="shared" si="2"/>
        <v>167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782</v>
      </c>
      <c r="B83" s="232" t="s">
        <v>605</v>
      </c>
      <c r="C83" s="231">
        <f t="shared" si="2"/>
        <v>168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783</v>
      </c>
      <c r="B84" s="232" t="s">
        <v>606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784</v>
      </c>
      <c r="B85" s="232" t="s">
        <v>785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786</v>
      </c>
      <c r="B86" s="232" t="s">
        <v>607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787</v>
      </c>
      <c r="B87" s="232" t="s">
        <v>608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609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610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611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117</v>
      </c>
      <c r="C91" s="256">
        <v>176</v>
      </c>
      <c r="D91" s="257">
        <f>podatki!B138</f>
        <v>23882</v>
      </c>
      <c r="E91" s="187">
        <f>podatki!C138</f>
        <v>10094</v>
      </c>
      <c r="F91" s="3"/>
    </row>
    <row r="92" spans="1:6" s="2" customFormat="1" ht="22.5">
      <c r="A92" s="249" t="s">
        <v>788</v>
      </c>
      <c r="B92" s="250" t="s">
        <v>789</v>
      </c>
      <c r="C92" s="243">
        <v>177</v>
      </c>
      <c r="D92" s="228">
        <f>podatki!B139</f>
        <v>23882</v>
      </c>
      <c r="E92" s="190">
        <f>podatki!C139</f>
        <v>10094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790</v>
      </c>
      <c r="B94" s="232" t="s">
        <v>612</v>
      </c>
      <c r="C94" s="231">
        <f>+C93+1</f>
        <v>179</v>
      </c>
      <c r="D94" s="229">
        <f>podatki!B141</f>
        <v>23882</v>
      </c>
      <c r="E94" s="188">
        <f>podatki!C141</f>
        <v>10094</v>
      </c>
      <c r="F94" s="3"/>
    </row>
    <row r="95" spans="1:6" s="2" customFormat="1" ht="12.75">
      <c r="A95" s="226" t="s">
        <v>791</v>
      </c>
      <c r="B95" s="232" t="s">
        <v>513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792</v>
      </c>
      <c r="B96" s="232" t="s">
        <v>613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614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793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694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794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695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696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697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795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615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616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796</v>
      </c>
      <c r="B107" s="255" t="s">
        <v>797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798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617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618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619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799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800</v>
      </c>
      <c r="B113" s="232" t="s">
        <v>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686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687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688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623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624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625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626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5</v>
      </c>
      <c r="B125" s="232" t="s">
        <v>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627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628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9</v>
      </c>
      <c r="B130" s="232" t="s">
        <v>10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629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630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631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632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633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11</v>
      </c>
      <c r="C136" s="256">
        <f t="shared" si="4"/>
        <v>221</v>
      </c>
      <c r="D136" s="257">
        <f>podatki!B183</f>
        <v>34903</v>
      </c>
      <c r="E136" s="187">
        <f>podatki!C183</f>
        <v>22026</v>
      </c>
      <c r="F136" s="3"/>
    </row>
    <row r="137" spans="1:6" s="2" customFormat="1" ht="22.5">
      <c r="A137" s="259" t="s">
        <v>12</v>
      </c>
      <c r="B137" s="255" t="s">
        <v>13</v>
      </c>
      <c r="C137" s="256">
        <f aca="true" t="shared" si="5" ref="C137:C151">C136+1</f>
        <v>222</v>
      </c>
      <c r="D137" s="257">
        <f>podatki!B184</f>
        <v>22496</v>
      </c>
      <c r="E137" s="187">
        <f>podatki!C184</f>
        <v>22026</v>
      </c>
      <c r="F137" s="3"/>
    </row>
    <row r="138" spans="1:6" s="2" customFormat="1" ht="22.5">
      <c r="A138" s="249" t="s">
        <v>14</v>
      </c>
      <c r="B138" s="250" t="s">
        <v>15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16</v>
      </c>
      <c r="B139" s="232" t="s">
        <v>419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17</v>
      </c>
      <c r="B140" s="232" t="s">
        <v>420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18</v>
      </c>
      <c r="B141" s="232" t="s">
        <v>421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19</v>
      </c>
      <c r="B142" s="232" t="s">
        <v>422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20</v>
      </c>
      <c r="B143" s="232" t="s">
        <v>423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21</v>
      </c>
      <c r="B144" s="232" t="s">
        <v>424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23</v>
      </c>
      <c r="B146" s="232" t="s">
        <v>24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25</v>
      </c>
      <c r="B147" s="232" t="s">
        <v>634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26</v>
      </c>
      <c r="B148" s="232" t="s">
        <v>547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27</v>
      </c>
      <c r="B149" s="232" t="s">
        <v>548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28</v>
      </c>
      <c r="B150" s="232" t="s">
        <v>549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635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29</v>
      </c>
      <c r="B152" s="232" t="s">
        <v>30</v>
      </c>
      <c r="C152" s="231">
        <f>C150+2</f>
        <v>237</v>
      </c>
      <c r="D152" s="229">
        <f>podatki!B199</f>
        <v>22496</v>
      </c>
      <c r="E152" s="188">
        <f>podatki!C199</f>
        <v>22026</v>
      </c>
      <c r="F152" s="3"/>
    </row>
    <row r="153" spans="1:6" s="2" customFormat="1" ht="12.75">
      <c r="A153" s="226" t="s">
        <v>31</v>
      </c>
      <c r="B153" s="232" t="s">
        <v>636</v>
      </c>
      <c r="C153" s="231">
        <f aca="true" t="shared" si="6" ref="C153:C168">C152+1</f>
        <v>238</v>
      </c>
      <c r="D153" s="229">
        <f>podatki!B200</f>
        <v>4485</v>
      </c>
      <c r="E153" s="188">
        <f>podatki!C200</f>
        <v>3500</v>
      </c>
      <c r="F153" s="3"/>
    </row>
    <row r="154" spans="1:6" s="2" customFormat="1" ht="12.75">
      <c r="A154" s="226" t="s">
        <v>32</v>
      </c>
      <c r="B154" s="232" t="s">
        <v>426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33</v>
      </c>
      <c r="B155" s="232" t="s">
        <v>427</v>
      </c>
      <c r="C155" s="231">
        <f t="shared" si="6"/>
        <v>240</v>
      </c>
      <c r="D155" s="229">
        <f>podatki!B202</f>
        <v>6711</v>
      </c>
      <c r="E155" s="188">
        <f>podatki!C202</f>
        <v>5208</v>
      </c>
      <c r="F155" s="3"/>
    </row>
    <row r="156" spans="1:6" s="2" customFormat="1" ht="12.75">
      <c r="A156" s="226" t="s">
        <v>34</v>
      </c>
      <c r="B156" s="232" t="s">
        <v>428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35</v>
      </c>
      <c r="B157" s="232" t="s">
        <v>429</v>
      </c>
      <c r="C157" s="231">
        <f t="shared" si="6"/>
        <v>242</v>
      </c>
      <c r="D157" s="229">
        <f>podatki!B204</f>
        <v>35</v>
      </c>
      <c r="E157" s="188">
        <f>podatki!C204</f>
        <v>15</v>
      </c>
      <c r="F157" s="3"/>
    </row>
    <row r="158" spans="1:6" s="2" customFormat="1" ht="12.75">
      <c r="A158" s="226" t="s">
        <v>36</v>
      </c>
      <c r="B158" s="232" t="s">
        <v>430</v>
      </c>
      <c r="C158" s="231">
        <f t="shared" si="6"/>
        <v>243</v>
      </c>
      <c r="D158" s="229">
        <f>podatki!B205</f>
        <v>0</v>
      </c>
      <c r="E158" s="188">
        <f>podatki!C205</f>
        <v>860</v>
      </c>
      <c r="F158" s="3"/>
    </row>
    <row r="159" spans="1:6" s="2" customFormat="1" ht="12.75">
      <c r="A159" s="226" t="s">
        <v>37</v>
      </c>
      <c r="B159" s="232" t="s">
        <v>637</v>
      </c>
      <c r="C159" s="231">
        <f t="shared" si="6"/>
        <v>244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38</v>
      </c>
      <c r="B160" s="232" t="s">
        <v>431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39</v>
      </c>
      <c r="B161" s="232" t="s">
        <v>418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 t="shared" si="6"/>
        <v>247</v>
      </c>
      <c r="D162" s="229">
        <f>podatki!B209</f>
        <v>11265</v>
      </c>
      <c r="E162" s="188">
        <f>podatki!C209</f>
        <v>12443</v>
      </c>
      <c r="F162" s="3"/>
    </row>
    <row r="163" spans="1:6" s="2" customFormat="1" ht="22.5">
      <c r="A163" s="226" t="s">
        <v>41</v>
      </c>
      <c r="B163" s="232" t="s">
        <v>42</v>
      </c>
      <c r="C163" s="231">
        <f t="shared" si="6"/>
        <v>248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43</v>
      </c>
      <c r="B164" s="232" t="s">
        <v>514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45</v>
      </c>
      <c r="B166" s="232" t="s">
        <v>516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47</v>
      </c>
      <c r="B168" s="232" t="s">
        <v>692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802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48</v>
      </c>
      <c r="B170" s="232" t="s">
        <v>49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638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639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801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2.5">
      <c r="A177" s="226" t="s">
        <v>55</v>
      </c>
      <c r="B177" s="232" t="s">
        <v>56</v>
      </c>
      <c r="C177" s="231">
        <f>C175+1</f>
        <v>260</v>
      </c>
      <c r="D177" s="229">
        <f>podatki!B222</f>
        <v>0</v>
      </c>
      <c r="E177" s="188">
        <f>podatki!C222</f>
        <v>0</v>
      </c>
      <c r="F177" s="3"/>
    </row>
    <row r="178" spans="1:6" s="2" customFormat="1" ht="12.75">
      <c r="A178" s="226" t="s">
        <v>57</v>
      </c>
      <c r="B178" s="232" t="s">
        <v>518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58</v>
      </c>
      <c r="B179" s="232" t="s">
        <v>519</v>
      </c>
      <c r="C179" s="231">
        <f t="shared" si="7"/>
        <v>262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59</v>
      </c>
      <c r="B180" s="232" t="s">
        <v>520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 t="shared" si="7"/>
        <v>265</v>
      </c>
      <c r="D182" s="258">
        <f>podatki!B227</f>
        <v>0</v>
      </c>
      <c r="E182" s="191">
        <f>podatki!C227</f>
        <v>0</v>
      </c>
      <c r="F182" s="3"/>
    </row>
    <row r="183" spans="1:6" s="2" customFormat="1" ht="22.5">
      <c r="A183" s="259" t="s">
        <v>62</v>
      </c>
      <c r="B183" s="255" t="s">
        <v>63</v>
      </c>
      <c r="C183" s="256">
        <f t="shared" si="7"/>
        <v>266</v>
      </c>
      <c r="D183" s="257">
        <f>podatki!B228</f>
        <v>0</v>
      </c>
      <c r="E183" s="187">
        <f>podatki!C228</f>
        <v>0</v>
      </c>
      <c r="F183" s="3"/>
    </row>
    <row r="184" spans="1:6" s="2" customFormat="1" ht="22.5">
      <c r="A184" s="249" t="s">
        <v>64</v>
      </c>
      <c r="B184" s="250" t="s">
        <v>65</v>
      </c>
      <c r="C184" s="243">
        <f t="shared" si="7"/>
        <v>267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66</v>
      </c>
      <c r="B185" s="232" t="s">
        <v>523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67</v>
      </c>
      <c r="B186" s="232" t="s">
        <v>524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 t="shared" si="7"/>
        <v>270</v>
      </c>
      <c r="D187" s="229">
        <f>podatki!B232</f>
        <v>0</v>
      </c>
      <c r="E187" s="188">
        <f>podatki!C232</f>
        <v>0</v>
      </c>
      <c r="F187" s="3"/>
    </row>
    <row r="188" spans="1:6" s="2" customFormat="1" ht="22.5">
      <c r="A188" s="226" t="s">
        <v>69</v>
      </c>
      <c r="B188" s="232" t="s">
        <v>70</v>
      </c>
      <c r="C188" s="231">
        <f t="shared" si="7"/>
        <v>271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71</v>
      </c>
      <c r="B189" s="232" t="s">
        <v>526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 t="shared" si="7"/>
        <v>273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74</v>
      </c>
      <c r="B192" s="232" t="s">
        <v>529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 t="shared" si="7"/>
        <v>279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79</v>
      </c>
      <c r="B197" s="232" t="s">
        <v>534</v>
      </c>
      <c r="C197" s="231">
        <f t="shared" si="7"/>
        <v>280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80</v>
      </c>
      <c r="B198" s="232" t="s">
        <v>81</v>
      </c>
      <c r="C198" s="231">
        <f t="shared" si="7"/>
        <v>281</v>
      </c>
      <c r="D198" s="229">
        <f>podatki!B243</f>
        <v>0</v>
      </c>
      <c r="E198" s="188">
        <f>podatki!C243</f>
        <v>0</v>
      </c>
      <c r="F198" s="3"/>
    </row>
    <row r="199" spans="1:6" s="2" customFormat="1" ht="22.5">
      <c r="A199" s="226" t="s">
        <v>82</v>
      </c>
      <c r="B199" s="232" t="s">
        <v>83</v>
      </c>
      <c r="C199" s="231">
        <f t="shared" si="7"/>
        <v>282</v>
      </c>
      <c r="D199" s="229">
        <f>podatki!B244</f>
        <v>0</v>
      </c>
      <c r="E199" s="188">
        <f>podatki!C244</f>
        <v>0</v>
      </c>
      <c r="F199" s="3"/>
    </row>
    <row r="200" spans="1:6" s="2" customFormat="1" ht="12.75">
      <c r="A200" s="226" t="s">
        <v>84</v>
      </c>
      <c r="B200" s="232" t="s">
        <v>640</v>
      </c>
      <c r="C200" s="231">
        <f t="shared" si="7"/>
        <v>283</v>
      </c>
      <c r="D200" s="229">
        <f>podatki!B245</f>
        <v>0</v>
      </c>
      <c r="E200" s="188">
        <f>podatki!C245</f>
        <v>0</v>
      </c>
      <c r="F200" s="3"/>
    </row>
    <row r="201" spans="1:6" s="2" customFormat="1" ht="12.75">
      <c r="A201" s="226" t="s">
        <v>85</v>
      </c>
      <c r="B201" s="232" t="s">
        <v>535</v>
      </c>
      <c r="C201" s="231">
        <f t="shared" si="7"/>
        <v>284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86</v>
      </c>
      <c r="B202" s="232" t="s">
        <v>641</v>
      </c>
      <c r="C202" s="231">
        <f t="shared" si="7"/>
        <v>285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87</v>
      </c>
      <c r="B203" s="232" t="s">
        <v>642</v>
      </c>
      <c r="C203" s="231">
        <f t="shared" si="7"/>
        <v>286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88</v>
      </c>
      <c r="B204" s="232" t="s">
        <v>536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643</v>
      </c>
      <c r="C205" s="231">
        <f t="shared" si="7"/>
        <v>288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644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89</v>
      </c>
      <c r="B207" s="232" t="s">
        <v>90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95</v>
      </c>
      <c r="C212" s="256">
        <f>C211+1</f>
        <v>295</v>
      </c>
      <c r="D212" s="257">
        <f>podatki!B257</f>
        <v>12407</v>
      </c>
      <c r="E212" s="187">
        <f>podatki!C257</f>
        <v>0</v>
      </c>
      <c r="F212" s="3"/>
    </row>
    <row r="213" spans="1:6" s="2" customFormat="1" ht="22.5">
      <c r="A213" s="249" t="s">
        <v>96</v>
      </c>
      <c r="B213" s="250" t="s">
        <v>97</v>
      </c>
      <c r="C213" s="243">
        <f>C211+2</f>
        <v>296</v>
      </c>
      <c r="D213" s="228">
        <f>podatki!B258</f>
        <v>12407</v>
      </c>
      <c r="E213" s="190">
        <f>podatki!C258</f>
        <v>0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298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299</v>
      </c>
      <c r="D216" s="229">
        <f>podatki!B261</f>
        <v>3643</v>
      </c>
      <c r="E216" s="188">
        <f>podatki!C261</f>
        <v>0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0</v>
      </c>
      <c r="E217" s="188">
        <f>podatki!C433</f>
        <v>0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901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902</v>
      </c>
      <c r="D219" s="229">
        <f>podatki!B435</f>
        <v>8764</v>
      </c>
      <c r="E219" s="188">
        <f>podatki!C435</f>
        <v>0</v>
      </c>
      <c r="F219" s="3"/>
    </row>
    <row r="220" spans="1:6" s="2" customFormat="1" ht="12.75">
      <c r="A220" s="226" t="s">
        <v>104</v>
      </c>
      <c r="B220" s="232" t="s">
        <v>645</v>
      </c>
      <c r="C220" s="231">
        <f>C219+1</f>
        <v>903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2.5">
      <c r="A222" s="226" t="s">
        <v>106</v>
      </c>
      <c r="B222" s="232" t="s">
        <v>542</v>
      </c>
      <c r="C222" s="231">
        <f>C221+1</f>
        <v>905</v>
      </c>
      <c r="D222" s="229">
        <f>podatki!B438</f>
        <v>0</v>
      </c>
      <c r="E222" s="188">
        <f>podatki!C438</f>
        <v>0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108</v>
      </c>
      <c r="C224" s="256">
        <f>C222+2</f>
        <v>907</v>
      </c>
      <c r="D224" s="257">
        <f>podatki!B440</f>
        <v>0</v>
      </c>
      <c r="E224" s="187">
        <f>podatki!C440</f>
        <v>0</v>
      </c>
      <c r="F224" s="3"/>
    </row>
    <row r="225" spans="1:6" s="2" customFormat="1" ht="33.75">
      <c r="A225" s="249" t="s">
        <v>109</v>
      </c>
      <c r="B225" s="250" t="s">
        <v>110</v>
      </c>
      <c r="C225" s="243">
        <f>C223+2</f>
        <v>908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111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646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647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648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649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650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112</v>
      </c>
      <c r="C233" s="231">
        <f t="shared" si="8"/>
        <v>916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651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543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652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653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2.5">
      <c r="A238" s="221">
        <v>450</v>
      </c>
      <c r="B238" s="255" t="s">
        <v>113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654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655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656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174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114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115</v>
      </c>
      <c r="C244" s="256">
        <f>C242+2</f>
        <v>927</v>
      </c>
      <c r="D244" s="257">
        <f>podatki!B460</f>
        <v>0</v>
      </c>
      <c r="E244" s="187">
        <f>podatki!C460</f>
        <v>284</v>
      </c>
      <c r="F244" s="3"/>
    </row>
    <row r="245" spans="1:6" s="2" customFormat="1" ht="22.5">
      <c r="A245" s="254"/>
      <c r="B245" s="255" t="s">
        <v>116</v>
      </c>
      <c r="C245" s="256">
        <f>C244+1</f>
        <v>928</v>
      </c>
      <c r="D245" s="257">
        <f>podatki!B461</f>
        <v>1305</v>
      </c>
      <c r="E245" s="187">
        <f>podatki!C461</f>
        <v>0</v>
      </c>
      <c r="F245" s="3"/>
    </row>
    <row r="246" spans="1:6" s="2" customFormat="1" ht="22.5">
      <c r="A246" s="249"/>
      <c r="B246" s="250" t="s">
        <v>416</v>
      </c>
      <c r="C246" s="243">
        <f>C245+1</f>
        <v>929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189</v>
      </c>
      <c r="B249" s="302"/>
      <c r="C249" s="302"/>
      <c r="D249" s="302"/>
      <c r="E249" s="302"/>
    </row>
    <row r="250" spans="1:5" s="2" customFormat="1" ht="28.5" customHeight="1">
      <c r="A250" s="302" t="s">
        <v>248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31.12.2013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657</v>
      </c>
      <c r="B13" s="335" t="s">
        <v>591</v>
      </c>
      <c r="C13" s="337" t="s">
        <v>658</v>
      </c>
      <c r="D13" s="338" t="s">
        <v>620</v>
      </c>
      <c r="E13" s="339"/>
      <c r="F13" s="136"/>
    </row>
    <row r="14" spans="1:6" s="115" customFormat="1" ht="14.2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5" thickBot="1">
      <c r="A15" s="265" t="s">
        <v>450</v>
      </c>
      <c r="B15" s="266" t="s">
        <v>451</v>
      </c>
      <c r="C15" s="266" t="s">
        <v>449</v>
      </c>
      <c r="D15" s="266" t="s">
        <v>621</v>
      </c>
      <c r="E15" s="267" t="s">
        <v>622</v>
      </c>
      <c r="F15" s="136"/>
    </row>
    <row r="16" spans="1:6" s="115" customFormat="1" ht="33.75">
      <c r="A16" s="276" t="s">
        <v>118</v>
      </c>
      <c r="B16" s="277" t="s">
        <v>119</v>
      </c>
      <c r="C16" s="278">
        <v>301</v>
      </c>
      <c r="D16" s="279">
        <f>podatki!B262</f>
        <v>0</v>
      </c>
      <c r="E16" s="280">
        <f>podatki!C262</f>
        <v>0</v>
      </c>
      <c r="F16" s="264"/>
    </row>
    <row r="17" spans="1:6" s="115" customFormat="1" ht="22.5">
      <c r="A17" s="272" t="s">
        <v>120</v>
      </c>
      <c r="B17" s="273" t="s">
        <v>676</v>
      </c>
      <c r="C17" s="274">
        <f aca="true" t="shared" si="0" ref="C17:C25">C16+1</f>
        <v>302</v>
      </c>
      <c r="D17" s="275">
        <f>podatki!B263</f>
        <v>0</v>
      </c>
      <c r="E17" s="193">
        <f>podatki!C263</f>
        <v>0</v>
      </c>
      <c r="F17" s="264"/>
    </row>
    <row r="18" spans="1:6" s="115" customFormat="1" ht="14.25">
      <c r="A18" s="271" t="s">
        <v>121</v>
      </c>
      <c r="B18" s="270" t="s">
        <v>659</v>
      </c>
      <c r="C18" s="268">
        <f t="shared" si="0"/>
        <v>303</v>
      </c>
      <c r="D18" s="269">
        <f>podatki!B264</f>
        <v>0</v>
      </c>
      <c r="E18" s="192">
        <f>podatki!C264</f>
        <v>0</v>
      </c>
      <c r="F18" s="264"/>
    </row>
    <row r="19" spans="1:6" s="115" customFormat="1" ht="14.25">
      <c r="A19" s="271" t="s">
        <v>122</v>
      </c>
      <c r="B19" s="270" t="s">
        <v>660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123</v>
      </c>
      <c r="B20" s="270" t="s">
        <v>661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124</v>
      </c>
      <c r="B21" s="270" t="s">
        <v>662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125</v>
      </c>
      <c r="B22" s="270" t="s">
        <v>663</v>
      </c>
      <c r="C22" s="268">
        <f t="shared" si="0"/>
        <v>307</v>
      </c>
      <c r="D22" s="269">
        <f>podatki!B268</f>
        <v>0</v>
      </c>
      <c r="E22" s="192">
        <f>podatki!C268</f>
        <v>0</v>
      </c>
      <c r="F22" s="264"/>
    </row>
    <row r="23" spans="1:6" s="115" customFormat="1" ht="14.25">
      <c r="A23" s="271" t="s">
        <v>126</v>
      </c>
      <c r="B23" s="270" t="s">
        <v>664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127</v>
      </c>
      <c r="B24" s="270" t="s">
        <v>288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128</v>
      </c>
      <c r="B25" s="270" t="s">
        <v>289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665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132</v>
      </c>
      <c r="B29" s="270" t="s">
        <v>666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133</v>
      </c>
      <c r="B30" s="270" t="s">
        <v>271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134</v>
      </c>
      <c r="B31" s="270" t="s">
        <v>272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135</v>
      </c>
      <c r="B32" s="270" t="s">
        <v>273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136</v>
      </c>
      <c r="B33" s="270" t="s">
        <v>137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138</v>
      </c>
      <c r="B34" s="270" t="s">
        <v>667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139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140</v>
      </c>
      <c r="B36" s="287" t="s">
        <v>141</v>
      </c>
      <c r="C36" s="288">
        <f t="shared" si="1"/>
        <v>321</v>
      </c>
      <c r="D36" s="289">
        <f>podatki!B282</f>
        <v>0</v>
      </c>
      <c r="E36" s="290">
        <f>podatki!C282</f>
        <v>0</v>
      </c>
      <c r="F36" s="264"/>
    </row>
    <row r="37" spans="1:6" s="115" customFormat="1" ht="22.5">
      <c r="A37" s="272" t="s">
        <v>142</v>
      </c>
      <c r="B37" s="273" t="s">
        <v>143</v>
      </c>
      <c r="C37" s="274">
        <f t="shared" si="1"/>
        <v>322</v>
      </c>
      <c r="D37" s="275">
        <f>podatki!B283</f>
        <v>0</v>
      </c>
      <c r="E37" s="193">
        <f>podatki!C283</f>
        <v>0</v>
      </c>
      <c r="F37" s="264"/>
    </row>
    <row r="38" spans="1:6" s="115" customFormat="1" ht="14.25">
      <c r="A38" s="271" t="s">
        <v>144</v>
      </c>
      <c r="B38" s="270" t="s">
        <v>668</v>
      </c>
      <c r="C38" s="268">
        <f t="shared" si="1"/>
        <v>323</v>
      </c>
      <c r="D38" s="269">
        <f>podatki!B284</f>
        <v>0</v>
      </c>
      <c r="E38" s="192">
        <f>podatki!C284</f>
        <v>0</v>
      </c>
      <c r="F38" s="264"/>
    </row>
    <row r="39" spans="1:6" s="115" customFormat="1" ht="14.25">
      <c r="A39" s="271" t="s">
        <v>145</v>
      </c>
      <c r="B39" s="270" t="s">
        <v>274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146</v>
      </c>
      <c r="B40" s="270" t="s">
        <v>669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147</v>
      </c>
      <c r="B41" s="270" t="s">
        <v>275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148</v>
      </c>
      <c r="B42" s="270" t="s">
        <v>670</v>
      </c>
      <c r="C42" s="268">
        <f t="shared" si="1"/>
        <v>327</v>
      </c>
      <c r="D42" s="269">
        <f>podatki!B288</f>
        <v>0</v>
      </c>
      <c r="E42" s="192">
        <f>podatki!C288</f>
        <v>0</v>
      </c>
      <c r="F42" s="264"/>
    </row>
    <row r="43" spans="1:6" s="115" customFormat="1" ht="14.25">
      <c r="A43" s="271" t="s">
        <v>149</v>
      </c>
      <c r="B43" s="270" t="s">
        <v>671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150</v>
      </c>
      <c r="B44" s="270" t="s">
        <v>276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151</v>
      </c>
      <c r="B45" s="270" t="s">
        <v>277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672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673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152</v>
      </c>
      <c r="B48" s="270" t="s">
        <v>153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154</v>
      </c>
      <c r="B49" s="270" t="s">
        <v>674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155</v>
      </c>
      <c r="B50" s="270" t="s">
        <v>278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156</v>
      </c>
      <c r="B51" s="270" t="s">
        <v>279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157</v>
      </c>
      <c r="B52" s="270" t="s">
        <v>280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158</v>
      </c>
      <c r="B53" s="270" t="s">
        <v>281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159</v>
      </c>
      <c r="B54" s="270" t="s">
        <v>282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160</v>
      </c>
      <c r="B55" s="270" t="s">
        <v>161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162</v>
      </c>
      <c r="B56" s="270" t="s">
        <v>283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163</v>
      </c>
      <c r="B57" s="270" t="s">
        <v>284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164</v>
      </c>
      <c r="B58" s="270" t="s">
        <v>285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165</v>
      </c>
      <c r="B59" s="270" t="s">
        <v>166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167</v>
      </c>
      <c r="B60" s="270" t="s">
        <v>286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168</v>
      </c>
      <c r="B61" s="270" t="s">
        <v>287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169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170</v>
      </c>
      <c r="C63" s="298">
        <f t="shared" si="1"/>
        <v>348</v>
      </c>
      <c r="D63" s="299">
        <f>podatki!B309</f>
        <v>0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171</v>
      </c>
      <c r="C64" s="293">
        <f t="shared" si="1"/>
        <v>349</v>
      </c>
      <c r="D64" s="294">
        <f>podatki!B310</f>
        <v>0</v>
      </c>
      <c r="E64" s="295">
        <f>podatki!C310</f>
        <v>0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248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sheetProtection/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 t="str">
        <f>"od 1. januarja do "&amp;podatki!B1</f>
        <v>od 1. januarja do 31.12.2013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5" thickBot="1">
      <c r="A16" s="198" t="s">
        <v>450</v>
      </c>
      <c r="B16" s="199" t="s">
        <v>451</v>
      </c>
      <c r="C16" s="199" t="s">
        <v>449</v>
      </c>
      <c r="D16" s="199" t="s">
        <v>621</v>
      </c>
      <c r="E16" s="200" t="s">
        <v>622</v>
      </c>
      <c r="F16" s="136"/>
    </row>
    <row r="17" spans="1:6" ht="22.5">
      <c r="A17" s="144" t="s">
        <v>190</v>
      </c>
      <c r="B17" s="145" t="s">
        <v>191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192</v>
      </c>
      <c r="B18" s="138" t="s">
        <v>193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311</v>
      </c>
      <c r="B30" s="137" t="s">
        <v>196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312</v>
      </c>
      <c r="B31" s="138" t="s">
        <v>197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202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172</v>
      </c>
      <c r="C45" s="25">
        <v>379</v>
      </c>
      <c r="D45" s="79">
        <f>podatki!B339</f>
        <v>0</v>
      </c>
      <c r="E45" s="79">
        <f>podatki!C339</f>
        <v>284</v>
      </c>
      <c r="F45" s="152"/>
    </row>
    <row r="46" spans="1:6" s="35" customFormat="1" ht="23.25" thickBot="1">
      <c r="A46" s="142"/>
      <c r="B46" s="143" t="s">
        <v>173</v>
      </c>
      <c r="C46" s="40">
        <v>380</v>
      </c>
      <c r="D46" s="81">
        <f>podatki!B340</f>
        <v>1305</v>
      </c>
      <c r="E46" s="81">
        <f>podatki!C340</f>
        <v>0</v>
      </c>
      <c r="F46" s="152"/>
    </row>
    <row r="48" spans="1:4" ht="34.5" customHeight="1">
      <c r="A48" s="302" t="s">
        <v>204</v>
      </c>
      <c r="B48" s="302"/>
      <c r="C48" s="302"/>
      <c r="D48" s="302"/>
    </row>
    <row r="49" spans="1:4" ht="31.5" customHeight="1">
      <c r="A49" s="302" t="s">
        <v>248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E4" s="86"/>
    </row>
    <row r="5" spans="1:5" s="4" customFormat="1" ht="15" customHeight="1">
      <c r="A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600</v>
      </c>
      <c r="B9" s="322"/>
      <c r="C9" s="322"/>
      <c r="D9" s="322"/>
      <c r="E9" s="322"/>
      <c r="F9" s="36"/>
    </row>
    <row r="10" spans="1:6" ht="18" customHeight="1">
      <c r="A10" s="323" t="str">
        <f>"od 1. januarja do "&amp;podatki!B1</f>
        <v>od 1. januarja do 31.12.2013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3" t="s">
        <v>334</v>
      </c>
      <c r="E13" s="304"/>
      <c r="F13" s="133"/>
    </row>
    <row r="14" spans="1:6" ht="17.25" customHeight="1">
      <c r="A14" s="10" t="s">
        <v>415</v>
      </c>
      <c r="B14" s="71" t="s">
        <v>414</v>
      </c>
      <c r="C14" s="344"/>
      <c r="D14" s="305"/>
      <c r="E14" s="306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206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213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214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215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223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225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226</v>
      </c>
      <c r="B49" s="302"/>
      <c r="C49" s="302"/>
      <c r="D49" s="302"/>
    </row>
    <row r="50" spans="1:4" ht="27.75" customHeight="1">
      <c r="A50" s="302" t="s">
        <v>248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808</v>
      </c>
      <c r="B1" s="108" t="s">
        <v>809</v>
      </c>
    </row>
    <row r="2" spans="1:13" ht="12.75">
      <c r="A2" s="109" t="s">
        <v>810</v>
      </c>
      <c r="B2" s="110">
        <v>87277</v>
      </c>
      <c r="C2" s="110">
        <v>81080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811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812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813</v>
      </c>
      <c r="B5" s="110">
        <v>129409</v>
      </c>
      <c r="C5" s="110">
        <v>129409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814</v>
      </c>
      <c r="B6" s="110">
        <v>47627</v>
      </c>
      <c r="C6" s="110">
        <v>53261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815</v>
      </c>
      <c r="B7" s="110">
        <v>29515</v>
      </c>
      <c r="C7" s="110">
        <v>26771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816</v>
      </c>
      <c r="B8" s="110">
        <v>24020</v>
      </c>
      <c r="C8" s="110">
        <v>21839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817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818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819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820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821</v>
      </c>
      <c r="B13" s="110">
        <v>8539</v>
      </c>
      <c r="C13" s="110">
        <v>6655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822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823</v>
      </c>
      <c r="B15" s="110">
        <v>1230</v>
      </c>
      <c r="C15" s="110">
        <v>2536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824</v>
      </c>
      <c r="B16" s="110">
        <v>5846</v>
      </c>
      <c r="C16" s="110">
        <v>707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825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826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827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828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829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830</v>
      </c>
      <c r="B22" s="110">
        <v>1463</v>
      </c>
      <c r="C22" s="110">
        <v>3412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831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832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833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834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835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836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837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838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839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840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841</v>
      </c>
      <c r="B33" s="110">
        <v>95816</v>
      </c>
      <c r="C33" s="110">
        <v>87735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842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843</v>
      </c>
      <c r="B35" s="110">
        <v>8059</v>
      </c>
      <c r="C35" s="110">
        <v>4869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844</v>
      </c>
      <c r="B36" s="110">
        <v>615</v>
      </c>
      <c r="C36" s="110">
        <v>615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845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846</v>
      </c>
      <c r="B38" s="110">
        <v>820</v>
      </c>
      <c r="C38" s="110">
        <v>2617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847</v>
      </c>
      <c r="B39" s="110">
        <v>777</v>
      </c>
      <c r="C39" s="110">
        <v>929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848</v>
      </c>
      <c r="B40" s="110">
        <v>1</v>
      </c>
      <c r="C40" s="110">
        <v>1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849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850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851</v>
      </c>
      <c r="B43" s="110">
        <v>5846</v>
      </c>
      <c r="C43" s="110">
        <v>707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852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853</v>
      </c>
      <c r="B45" s="110">
        <v>87757</v>
      </c>
      <c r="C45" s="110">
        <v>82866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854</v>
      </c>
      <c r="B46" s="110">
        <v>87757</v>
      </c>
      <c r="C46" s="110">
        <v>82866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855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856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857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858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859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860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861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862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863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864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865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866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867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868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869</v>
      </c>
      <c r="B61" s="110">
        <v>95816</v>
      </c>
      <c r="C61" s="110">
        <v>87735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870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871</v>
      </c>
      <c r="B63" s="110">
        <v>33598</v>
      </c>
      <c r="C63" s="110">
        <v>22310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872</v>
      </c>
      <c r="B64" s="110">
        <v>9716</v>
      </c>
      <c r="C64" s="110">
        <v>12216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873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874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875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876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877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878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879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880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881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882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883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884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885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886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887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888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889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890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891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892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893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894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895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896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897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898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899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900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901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902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903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904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905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906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907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908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909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910</v>
      </c>
      <c r="B102" s="110">
        <v>9716</v>
      </c>
      <c r="C102" s="110">
        <v>12216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911</v>
      </c>
      <c r="B103" s="110">
        <v>9716</v>
      </c>
      <c r="C103" s="110">
        <v>11716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912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913</v>
      </c>
      <c r="B105" s="110">
        <v>0</v>
      </c>
      <c r="C105" s="110">
        <v>2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914</v>
      </c>
      <c r="B106" s="110">
        <v>9716</v>
      </c>
      <c r="C106" s="110">
        <v>11714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915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916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917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918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919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920</v>
      </c>
      <c r="B112" s="110">
        <v>0</v>
      </c>
      <c r="C112" s="110">
        <v>500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921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922</v>
      </c>
      <c r="B114" s="110">
        <v>0</v>
      </c>
      <c r="C114" s="110">
        <v>500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923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924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925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926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927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928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929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930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931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932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933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934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935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936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937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938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939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940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941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942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943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944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945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946</v>
      </c>
      <c r="B138" s="110">
        <v>23882</v>
      </c>
      <c r="C138" s="110">
        <v>10094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947</v>
      </c>
      <c r="B139" s="110">
        <v>23882</v>
      </c>
      <c r="C139" s="110">
        <v>10094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948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949</v>
      </c>
      <c r="B141" s="110">
        <v>23882</v>
      </c>
      <c r="C141" s="110">
        <v>10094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950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951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952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953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954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955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956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957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958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959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960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961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962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963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964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965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966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967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968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969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970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971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972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973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974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975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976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977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978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979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980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981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982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983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984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985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986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987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988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989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990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991</v>
      </c>
      <c r="B183" s="110">
        <v>34903</v>
      </c>
      <c r="C183" s="110">
        <v>22026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992</v>
      </c>
      <c r="B184" s="110">
        <v>22496</v>
      </c>
      <c r="C184" s="110">
        <v>22026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993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994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995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996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997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998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999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1000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1001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1002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1003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1004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1005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1006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1007</v>
      </c>
      <c r="B199" s="110">
        <v>22496</v>
      </c>
      <c r="C199" s="110">
        <v>22026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1008</v>
      </c>
      <c r="B200" s="110">
        <v>4485</v>
      </c>
      <c r="C200" s="110">
        <v>3500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1009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1010</v>
      </c>
      <c r="B202" s="110">
        <v>6711</v>
      </c>
      <c r="C202" s="110">
        <v>5208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1011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1012</v>
      </c>
      <c r="B204" s="110">
        <v>35</v>
      </c>
      <c r="C204" s="110">
        <v>15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1013</v>
      </c>
      <c r="B205" s="110">
        <v>0</v>
      </c>
      <c r="C205" s="110">
        <v>860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1014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1015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1016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1017</v>
      </c>
      <c r="B209" s="110">
        <v>11265</v>
      </c>
      <c r="C209" s="110">
        <v>12443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1018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1019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1020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1021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1022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1023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1024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1025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1026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1027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1028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1029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1030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1031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1032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1033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1034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1035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1036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1037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1038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1039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1040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1041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1042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1043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1044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1045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1046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1047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1048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1049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1050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1051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1052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1053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1054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1055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1056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1057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1058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1059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1060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1061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1062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1063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1064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1065</v>
      </c>
      <c r="B257" s="110">
        <v>12407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1066</v>
      </c>
      <c r="B258" s="110">
        <v>12407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1067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1068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1069</v>
      </c>
      <c r="B261" s="110">
        <v>3643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1070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1071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1072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1073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1074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1075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1076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1077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1078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1079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1080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1081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1082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1083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1084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1085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1086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1087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1088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1089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1090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1091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1092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1093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1094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1095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1096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1097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1098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1099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1100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1101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1102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1103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1104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1105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1106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1107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1108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1109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1110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1111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1112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1113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1114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1115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1116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1117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1118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1119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1120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1121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1122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1123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1124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1125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1126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1127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1128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1129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1130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1131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1132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1133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1134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1135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1136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1137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1138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1139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1140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1141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1142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1143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1145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1146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1147</v>
      </c>
      <c r="B339" s="110">
        <v>0</v>
      </c>
      <c r="C339" s="110">
        <v>284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1148</v>
      </c>
      <c r="B340" s="110">
        <v>1305</v>
      </c>
      <c r="C340" s="110">
        <v>0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1149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1150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1151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1152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1153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1154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1155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1156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1157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1158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1159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1160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1161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1162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1163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1164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1165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1166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1167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1168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1169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1170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1171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1172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1173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1174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1175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1176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1177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1178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1179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702</v>
      </c>
      <c r="B372" s="110">
        <v>156180</v>
      </c>
      <c r="C372" s="110">
        <v>75099</v>
      </c>
      <c r="D372" s="110">
        <v>2744</v>
      </c>
      <c r="E372" s="110">
        <v>0</v>
      </c>
      <c r="F372" s="110">
        <v>0</v>
      </c>
      <c r="G372" s="110">
        <v>7300</v>
      </c>
      <c r="H372" s="110">
        <v>3848</v>
      </c>
      <c r="I372" s="110">
        <v>87277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707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713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717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723</v>
      </c>
      <c r="B376" s="110">
        <v>1261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1261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734</v>
      </c>
      <c r="B377" s="110">
        <v>128148</v>
      </c>
      <c r="C377" s="110">
        <v>53261</v>
      </c>
      <c r="D377" s="110">
        <v>0</v>
      </c>
      <c r="E377" s="110">
        <v>0</v>
      </c>
      <c r="F377" s="110">
        <v>0</v>
      </c>
      <c r="G377" s="110">
        <v>7300</v>
      </c>
      <c r="H377" s="110">
        <v>1666</v>
      </c>
      <c r="I377" s="110">
        <v>80521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743</v>
      </c>
      <c r="B378" s="110">
        <v>26771</v>
      </c>
      <c r="C378" s="110">
        <v>21838</v>
      </c>
      <c r="D378" s="110">
        <v>2744</v>
      </c>
      <c r="E378" s="110">
        <v>0</v>
      </c>
      <c r="F378" s="110">
        <v>0</v>
      </c>
      <c r="G378" s="110">
        <v>0</v>
      </c>
      <c r="H378" s="110">
        <v>2182</v>
      </c>
      <c r="I378" s="110">
        <v>5495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1180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1181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1182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746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751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755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756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757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1183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1184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1185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1186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1187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763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769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773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1188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1189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1190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1191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1192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1193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1194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1195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1196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1197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1198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1199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1200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1201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1202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1203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1204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1205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1206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1207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1208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1209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1210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1211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1212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1213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1214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1215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1216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1217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1218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1219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1220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1221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1222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1223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1224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1225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1226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1227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1228</v>
      </c>
      <c r="B435" s="110">
        <v>8764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1229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1230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1231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1232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1233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1234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1235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1236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1237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1238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1239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1240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1241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1242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1243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1244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1245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1246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1247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1248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1249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1250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1251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1252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1253</v>
      </c>
      <c r="B460" s="110">
        <v>0</v>
      </c>
      <c r="C460" s="110">
        <v>284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1254</v>
      </c>
      <c r="B461" s="110">
        <v>1305</v>
      </c>
      <c r="C461" s="110">
        <v>0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1255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1256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1257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1258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Beti Čufer</cp:lastModifiedBy>
  <cp:lastPrinted>2008-12-11T13:26:06Z</cp:lastPrinted>
  <dcterms:created xsi:type="dcterms:W3CDTF">2002-04-03T10:49:25Z</dcterms:created>
  <dcterms:modified xsi:type="dcterms:W3CDTF">2014-03-28T10:24:31Z</dcterms:modified>
  <cp:category/>
  <cp:version/>
  <cp:contentType/>
  <cp:contentStatus/>
</cp:coreProperties>
</file>