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EJE OBČINSKEGA SVETA 2023-2026\11. redna seja OS 28.5\odbori in komisije\"/>
    </mc:Choice>
  </mc:AlternateContent>
  <xr:revisionPtr revIDLastSave="0" documentId="8_{31B53A95-BFCC-4B42-A027-AD24F5435664}" xr6:coauthVersionLast="47" xr6:coauthVersionMax="47" xr10:uidLastSave="{00000000-0000-0000-0000-000000000000}"/>
  <bookViews>
    <workbookView xWindow="5775" yWindow="6120" windowWidth="21600" windowHeight="11280" xr2:uid="{23DFA994-CD40-4063-B32B-1C43B7F5AF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5" i="1" l="1"/>
  <c r="G1545" i="1"/>
  <c r="F1545" i="1"/>
  <c r="H1540" i="1"/>
  <c r="H1539" i="1" s="1"/>
  <c r="H1538" i="1" s="1"/>
  <c r="H1537" i="1" s="1"/>
  <c r="H1536" i="1" s="1"/>
  <c r="H1535" i="1" s="1"/>
  <c r="G1540" i="1"/>
  <c r="G1539" i="1" s="1"/>
  <c r="G1538" i="1" s="1"/>
  <c r="G1537" i="1" s="1"/>
  <c r="G1536" i="1" s="1"/>
  <c r="G1535" i="1" s="1"/>
  <c r="F1540" i="1"/>
  <c r="F1539" i="1" s="1"/>
  <c r="F1538" i="1" s="1"/>
  <c r="F1537" i="1" s="1"/>
  <c r="F1536" i="1" s="1"/>
  <c r="F1535" i="1" s="1"/>
  <c r="H1532" i="1"/>
  <c r="H1531" i="1" s="1"/>
  <c r="G1532" i="1"/>
  <c r="G1531" i="1" s="1"/>
  <c r="F1532" i="1"/>
  <c r="F1531" i="1" s="1"/>
  <c r="H1517" i="1"/>
  <c r="H1516" i="1" s="1"/>
  <c r="G1517" i="1"/>
  <c r="G1516" i="1" s="1"/>
  <c r="F1517" i="1"/>
  <c r="F1516" i="1" s="1"/>
  <c r="H1510" i="1"/>
  <c r="H1509" i="1" s="1"/>
  <c r="H1508" i="1" s="1"/>
  <c r="H1507" i="1" s="1"/>
  <c r="H1506" i="1" s="1"/>
  <c r="H1505" i="1" s="1"/>
  <c r="G1510" i="1"/>
  <c r="G1509" i="1" s="1"/>
  <c r="G1508" i="1" s="1"/>
  <c r="G1507" i="1" s="1"/>
  <c r="G1506" i="1" s="1"/>
  <c r="G1505" i="1" s="1"/>
  <c r="F1510" i="1"/>
  <c r="F1509" i="1" s="1"/>
  <c r="F1508" i="1" s="1"/>
  <c r="F1507" i="1" s="1"/>
  <c r="F1506" i="1" s="1"/>
  <c r="F1505" i="1" s="1"/>
  <c r="H1502" i="1"/>
  <c r="H1501" i="1" s="1"/>
  <c r="H1500" i="1" s="1"/>
  <c r="H1499" i="1" s="1"/>
  <c r="G1502" i="1"/>
  <c r="G1501" i="1" s="1"/>
  <c r="G1500" i="1" s="1"/>
  <c r="G1499" i="1" s="1"/>
  <c r="F1502" i="1"/>
  <c r="F1501" i="1" s="1"/>
  <c r="F1500" i="1" s="1"/>
  <c r="F1499" i="1" s="1"/>
  <c r="H1495" i="1"/>
  <c r="H1494" i="1" s="1"/>
  <c r="H1493" i="1" s="1"/>
  <c r="H1492" i="1" s="1"/>
  <c r="G1495" i="1"/>
  <c r="G1494" i="1" s="1"/>
  <c r="G1493" i="1" s="1"/>
  <c r="G1492" i="1" s="1"/>
  <c r="F1495" i="1"/>
  <c r="F1494" i="1" s="1"/>
  <c r="F1493" i="1" s="1"/>
  <c r="F1492" i="1" s="1"/>
  <c r="H1487" i="1"/>
  <c r="H1486" i="1" s="1"/>
  <c r="G1487" i="1"/>
  <c r="G1486" i="1" s="1"/>
  <c r="F1487" i="1"/>
  <c r="F1486" i="1" s="1"/>
  <c r="H1484" i="1"/>
  <c r="H1483" i="1" s="1"/>
  <c r="G1484" i="1"/>
  <c r="G1483" i="1" s="1"/>
  <c r="F1484" i="1"/>
  <c r="F1483" i="1" s="1"/>
  <c r="H1480" i="1"/>
  <c r="H1479" i="1" s="1"/>
  <c r="G1480" i="1"/>
  <c r="G1479" i="1" s="1"/>
  <c r="F1480" i="1"/>
  <c r="F1479" i="1" s="1"/>
  <c r="H1464" i="1"/>
  <c r="H1463" i="1" s="1"/>
  <c r="G1464" i="1"/>
  <c r="G1463" i="1" s="1"/>
  <c r="F1464" i="1"/>
  <c r="F1463" i="1" s="1"/>
  <c r="H1457" i="1"/>
  <c r="H1456" i="1" s="1"/>
  <c r="H1455" i="1" s="1"/>
  <c r="H1454" i="1" s="1"/>
  <c r="H1453" i="1" s="1"/>
  <c r="H1452" i="1" s="1"/>
  <c r="G1457" i="1"/>
  <c r="G1456" i="1" s="1"/>
  <c r="G1455" i="1" s="1"/>
  <c r="G1454" i="1" s="1"/>
  <c r="G1453" i="1" s="1"/>
  <c r="G1452" i="1" s="1"/>
  <c r="F1457" i="1"/>
  <c r="F1456" i="1" s="1"/>
  <c r="F1455" i="1" s="1"/>
  <c r="F1454" i="1" s="1"/>
  <c r="F1453" i="1" s="1"/>
  <c r="F1452" i="1" s="1"/>
  <c r="H1449" i="1"/>
  <c r="H1448" i="1" s="1"/>
  <c r="G1449" i="1"/>
  <c r="G1448" i="1" s="1"/>
  <c r="F1449" i="1"/>
  <c r="F1448" i="1" s="1"/>
  <c r="H1443" i="1"/>
  <c r="H1442" i="1" s="1"/>
  <c r="G1443" i="1"/>
  <c r="G1442" i="1" s="1"/>
  <c r="F1443" i="1"/>
  <c r="F1442" i="1" s="1"/>
  <c r="H1435" i="1"/>
  <c r="H1434" i="1" s="1"/>
  <c r="G1435" i="1"/>
  <c r="G1434" i="1" s="1"/>
  <c r="F1435" i="1"/>
  <c r="F1434" i="1" s="1"/>
  <c r="H1432" i="1"/>
  <c r="H1431" i="1" s="1"/>
  <c r="G1432" i="1"/>
  <c r="G1431" i="1" s="1"/>
  <c r="F1432" i="1"/>
  <c r="F1431" i="1" s="1"/>
  <c r="H1417" i="1"/>
  <c r="H1416" i="1" s="1"/>
  <c r="G1417" i="1"/>
  <c r="G1416" i="1" s="1"/>
  <c r="F1417" i="1"/>
  <c r="F1416" i="1" s="1"/>
  <c r="H1410" i="1"/>
  <c r="H1409" i="1" s="1"/>
  <c r="H1408" i="1" s="1"/>
  <c r="H1407" i="1" s="1"/>
  <c r="H1406" i="1" s="1"/>
  <c r="H1405" i="1" s="1"/>
  <c r="G1410" i="1"/>
  <c r="G1409" i="1" s="1"/>
  <c r="G1408" i="1" s="1"/>
  <c r="G1407" i="1" s="1"/>
  <c r="G1406" i="1" s="1"/>
  <c r="G1405" i="1" s="1"/>
  <c r="F1410" i="1"/>
  <c r="F1409" i="1" s="1"/>
  <c r="F1408" i="1" s="1"/>
  <c r="F1407" i="1" s="1"/>
  <c r="F1406" i="1" s="1"/>
  <c r="F1405" i="1" s="1"/>
  <c r="H1402" i="1"/>
  <c r="H1401" i="1" s="1"/>
  <c r="G1402" i="1"/>
  <c r="G1401" i="1" s="1"/>
  <c r="F1402" i="1"/>
  <c r="F1401" i="1" s="1"/>
  <c r="H1388" i="1"/>
  <c r="H1387" i="1" s="1"/>
  <c r="G1388" i="1"/>
  <c r="G1387" i="1" s="1"/>
  <c r="F1388" i="1"/>
  <c r="F1387" i="1" s="1"/>
  <c r="H1384" i="1"/>
  <c r="H1383" i="1" s="1"/>
  <c r="H1382" i="1" s="1"/>
  <c r="G1384" i="1"/>
  <c r="G1383" i="1" s="1"/>
  <c r="G1382" i="1" s="1"/>
  <c r="F1384" i="1"/>
  <c r="F1383" i="1" s="1"/>
  <c r="F1382" i="1" s="1"/>
  <c r="H1380" i="1"/>
  <c r="G1380" i="1"/>
  <c r="F1380" i="1"/>
  <c r="H1373" i="1"/>
  <c r="G1373" i="1"/>
  <c r="F1373" i="1"/>
  <c r="H1364" i="1"/>
  <c r="G1364" i="1"/>
  <c r="F1364" i="1"/>
  <c r="H1355" i="1"/>
  <c r="H1354" i="1" s="1"/>
  <c r="H1353" i="1" s="1"/>
  <c r="H1352" i="1" s="1"/>
  <c r="H1351" i="1" s="1"/>
  <c r="H1350" i="1" s="1"/>
  <c r="G1355" i="1"/>
  <c r="G1354" i="1" s="1"/>
  <c r="G1353" i="1" s="1"/>
  <c r="G1352" i="1" s="1"/>
  <c r="G1351" i="1" s="1"/>
  <c r="G1350" i="1" s="1"/>
  <c r="F1355" i="1"/>
  <c r="F1354" i="1" s="1"/>
  <c r="F1353" i="1" s="1"/>
  <c r="F1352" i="1" s="1"/>
  <c r="F1351" i="1" s="1"/>
  <c r="F1350" i="1" s="1"/>
  <c r="H1348" i="1"/>
  <c r="H1347" i="1" s="1"/>
  <c r="H1346" i="1" s="1"/>
  <c r="H1345" i="1" s="1"/>
  <c r="H1344" i="1" s="1"/>
  <c r="H1343" i="1" s="1"/>
  <c r="G1348" i="1"/>
  <c r="G1347" i="1" s="1"/>
  <c r="G1346" i="1" s="1"/>
  <c r="G1345" i="1" s="1"/>
  <c r="G1344" i="1" s="1"/>
  <c r="G1343" i="1" s="1"/>
  <c r="F1348" i="1"/>
  <c r="F1347" i="1" s="1"/>
  <c r="F1346" i="1" s="1"/>
  <c r="F1345" i="1" s="1"/>
  <c r="F1344" i="1" s="1"/>
  <c r="F1343" i="1" s="1"/>
  <c r="H1341" i="1"/>
  <c r="G1341" i="1"/>
  <c r="F1341" i="1"/>
  <c r="H1340" i="1"/>
  <c r="H1339" i="1" s="1"/>
  <c r="H1338" i="1" s="1"/>
  <c r="G1340" i="1"/>
  <c r="G1339" i="1" s="1"/>
  <c r="G1338" i="1" s="1"/>
  <c r="F1340" i="1"/>
  <c r="F1339" i="1" s="1"/>
  <c r="F1338" i="1" s="1"/>
  <c r="H1336" i="1"/>
  <c r="H1335" i="1" s="1"/>
  <c r="H1334" i="1" s="1"/>
  <c r="G1336" i="1"/>
  <c r="F1336" i="1"/>
  <c r="F1335" i="1" s="1"/>
  <c r="F1334" i="1" s="1"/>
  <c r="G1335" i="1"/>
  <c r="G1334" i="1" s="1"/>
  <c r="H1332" i="1"/>
  <c r="H1331" i="1" s="1"/>
  <c r="H1330" i="1" s="1"/>
  <c r="G1332" i="1"/>
  <c r="G1331" i="1" s="1"/>
  <c r="G1330" i="1" s="1"/>
  <c r="F1332" i="1"/>
  <c r="F1331" i="1" s="1"/>
  <c r="F1330" i="1" s="1"/>
  <c r="H1328" i="1"/>
  <c r="H1327" i="1" s="1"/>
  <c r="H1326" i="1" s="1"/>
  <c r="G1328" i="1"/>
  <c r="G1327" i="1" s="1"/>
  <c r="G1326" i="1" s="1"/>
  <c r="F1328" i="1"/>
  <c r="F1327" i="1" s="1"/>
  <c r="F1326" i="1" s="1"/>
  <c r="H1324" i="1"/>
  <c r="H1323" i="1" s="1"/>
  <c r="H1322" i="1" s="1"/>
  <c r="G1324" i="1"/>
  <c r="G1323" i="1" s="1"/>
  <c r="G1322" i="1" s="1"/>
  <c r="F1324" i="1"/>
  <c r="F1323" i="1" s="1"/>
  <c r="F1322" i="1" s="1"/>
  <c r="H1319" i="1"/>
  <c r="G1319" i="1"/>
  <c r="F1319" i="1"/>
  <c r="H1317" i="1"/>
  <c r="G1317" i="1"/>
  <c r="F1317" i="1"/>
  <c r="H1313" i="1"/>
  <c r="H1312" i="1" s="1"/>
  <c r="H1311" i="1" s="1"/>
  <c r="G1313" i="1"/>
  <c r="G1312" i="1" s="1"/>
  <c r="G1311" i="1" s="1"/>
  <c r="F1313" i="1"/>
  <c r="F1312" i="1" s="1"/>
  <c r="F1311" i="1" s="1"/>
  <c r="H1309" i="1"/>
  <c r="H1308" i="1" s="1"/>
  <c r="H1307" i="1" s="1"/>
  <c r="G1309" i="1"/>
  <c r="G1308" i="1" s="1"/>
  <c r="G1307" i="1" s="1"/>
  <c r="F1309" i="1"/>
  <c r="F1308" i="1" s="1"/>
  <c r="F1307" i="1" s="1"/>
  <c r="H1304" i="1"/>
  <c r="H1303" i="1" s="1"/>
  <c r="H1302" i="1" s="1"/>
  <c r="G1304" i="1"/>
  <c r="F1304" i="1"/>
  <c r="G1303" i="1"/>
  <c r="G1302" i="1" s="1"/>
  <c r="F1303" i="1"/>
  <c r="F1302" i="1" s="1"/>
  <c r="H1300" i="1"/>
  <c r="H1299" i="1" s="1"/>
  <c r="G1300" i="1"/>
  <c r="G1299" i="1" s="1"/>
  <c r="F1300" i="1"/>
  <c r="F1299" i="1" s="1"/>
  <c r="H1296" i="1"/>
  <c r="H1295" i="1" s="1"/>
  <c r="G1296" i="1"/>
  <c r="G1295" i="1" s="1"/>
  <c r="F1296" i="1"/>
  <c r="F1295" i="1" s="1"/>
  <c r="H1292" i="1"/>
  <c r="H1291" i="1" s="1"/>
  <c r="H1290" i="1" s="1"/>
  <c r="G1292" i="1"/>
  <c r="G1291" i="1" s="1"/>
  <c r="G1290" i="1" s="1"/>
  <c r="F1292" i="1"/>
  <c r="F1291" i="1" s="1"/>
  <c r="F1290" i="1" s="1"/>
  <c r="H1286" i="1"/>
  <c r="H1285" i="1" s="1"/>
  <c r="H1284" i="1" s="1"/>
  <c r="G1286" i="1"/>
  <c r="G1285" i="1" s="1"/>
  <c r="G1284" i="1" s="1"/>
  <c r="F1286" i="1"/>
  <c r="F1285" i="1" s="1"/>
  <c r="F1284" i="1" s="1"/>
  <c r="H1282" i="1"/>
  <c r="H1281" i="1" s="1"/>
  <c r="H1280" i="1" s="1"/>
  <c r="G1282" i="1"/>
  <c r="G1281" i="1" s="1"/>
  <c r="G1280" i="1" s="1"/>
  <c r="F1282" i="1"/>
  <c r="F1281" i="1" s="1"/>
  <c r="F1280" i="1" s="1"/>
  <c r="H1275" i="1"/>
  <c r="H1274" i="1" s="1"/>
  <c r="H1273" i="1" s="1"/>
  <c r="H1272" i="1" s="1"/>
  <c r="G1275" i="1"/>
  <c r="G1274" i="1" s="1"/>
  <c r="G1273" i="1" s="1"/>
  <c r="G1272" i="1" s="1"/>
  <c r="F1275" i="1"/>
  <c r="F1274" i="1" s="1"/>
  <c r="F1273" i="1" s="1"/>
  <c r="F1272" i="1" s="1"/>
  <c r="H1270" i="1"/>
  <c r="H1269" i="1" s="1"/>
  <c r="H1268" i="1" s="1"/>
  <c r="H1267" i="1" s="1"/>
  <c r="G1270" i="1"/>
  <c r="G1269" i="1" s="1"/>
  <c r="G1268" i="1" s="1"/>
  <c r="G1267" i="1" s="1"/>
  <c r="F1270" i="1"/>
  <c r="F1269" i="1" s="1"/>
  <c r="F1268" i="1" s="1"/>
  <c r="F1267" i="1" s="1"/>
  <c r="H1265" i="1"/>
  <c r="H1264" i="1" s="1"/>
  <c r="H1263" i="1" s="1"/>
  <c r="H1262" i="1" s="1"/>
  <c r="G1265" i="1"/>
  <c r="G1264" i="1" s="1"/>
  <c r="G1263" i="1" s="1"/>
  <c r="G1262" i="1" s="1"/>
  <c r="F1265" i="1"/>
  <c r="F1264" i="1" s="1"/>
  <c r="F1263" i="1" s="1"/>
  <c r="F1262" i="1" s="1"/>
  <c r="H1259" i="1"/>
  <c r="H1258" i="1" s="1"/>
  <c r="H1257" i="1" s="1"/>
  <c r="H1256" i="1" s="1"/>
  <c r="G1259" i="1"/>
  <c r="G1258" i="1" s="1"/>
  <c r="G1257" i="1" s="1"/>
  <c r="G1256" i="1" s="1"/>
  <c r="F1259" i="1"/>
  <c r="F1258" i="1" s="1"/>
  <c r="F1257" i="1" s="1"/>
  <c r="F1256" i="1" s="1"/>
  <c r="H1254" i="1"/>
  <c r="H1253" i="1" s="1"/>
  <c r="G1254" i="1"/>
  <c r="G1253" i="1" s="1"/>
  <c r="F1254" i="1"/>
  <c r="F1253" i="1" s="1"/>
  <c r="H1251" i="1"/>
  <c r="H1250" i="1" s="1"/>
  <c r="G1251" i="1"/>
  <c r="G1250" i="1" s="1"/>
  <c r="F1251" i="1"/>
  <c r="F1250" i="1" s="1"/>
  <c r="H1245" i="1"/>
  <c r="H1244" i="1" s="1"/>
  <c r="H1243" i="1" s="1"/>
  <c r="G1245" i="1"/>
  <c r="G1244" i="1" s="1"/>
  <c r="G1243" i="1" s="1"/>
  <c r="F1245" i="1"/>
  <c r="F1244" i="1" s="1"/>
  <c r="F1243" i="1" s="1"/>
  <c r="H1240" i="1"/>
  <c r="G1240" i="1"/>
  <c r="F1240" i="1"/>
  <c r="H1238" i="1"/>
  <c r="G1238" i="1"/>
  <c r="F1238" i="1"/>
  <c r="H1233" i="1"/>
  <c r="H1232" i="1" s="1"/>
  <c r="G1233" i="1"/>
  <c r="F1233" i="1"/>
  <c r="F1232" i="1" s="1"/>
  <c r="G1232" i="1"/>
  <c r="H1229" i="1"/>
  <c r="H1228" i="1" s="1"/>
  <c r="G1229" i="1"/>
  <c r="G1228" i="1" s="1"/>
  <c r="F1229" i="1"/>
  <c r="F1228" i="1" s="1"/>
  <c r="H1225" i="1"/>
  <c r="H1224" i="1" s="1"/>
  <c r="H1223" i="1" s="1"/>
  <c r="G1225" i="1"/>
  <c r="G1224" i="1" s="1"/>
  <c r="G1223" i="1" s="1"/>
  <c r="F1225" i="1"/>
  <c r="F1224" i="1"/>
  <c r="F1223" i="1" s="1"/>
  <c r="H1221" i="1"/>
  <c r="H1220" i="1" s="1"/>
  <c r="H1219" i="1" s="1"/>
  <c r="G1221" i="1"/>
  <c r="G1220" i="1" s="1"/>
  <c r="G1219" i="1" s="1"/>
  <c r="F1221" i="1"/>
  <c r="F1220" i="1" s="1"/>
  <c r="F1219" i="1" s="1"/>
  <c r="H1217" i="1"/>
  <c r="H1216" i="1" s="1"/>
  <c r="H1215" i="1" s="1"/>
  <c r="G1217" i="1"/>
  <c r="G1216" i="1" s="1"/>
  <c r="G1215" i="1" s="1"/>
  <c r="F1217" i="1"/>
  <c r="F1216" i="1" s="1"/>
  <c r="F1215" i="1" s="1"/>
  <c r="H1213" i="1"/>
  <c r="H1212" i="1" s="1"/>
  <c r="H1211" i="1" s="1"/>
  <c r="G1213" i="1"/>
  <c r="G1212" i="1" s="1"/>
  <c r="G1211" i="1" s="1"/>
  <c r="F1213" i="1"/>
  <c r="F1212" i="1" s="1"/>
  <c r="F1211" i="1" s="1"/>
  <c r="H1208" i="1"/>
  <c r="H1207" i="1" s="1"/>
  <c r="H1206" i="1" s="1"/>
  <c r="G1208" i="1"/>
  <c r="G1207" i="1" s="1"/>
  <c r="G1206" i="1" s="1"/>
  <c r="F1208" i="1"/>
  <c r="F1207" i="1" s="1"/>
  <c r="F1206" i="1" s="1"/>
  <c r="H1204" i="1"/>
  <c r="H1203" i="1" s="1"/>
  <c r="H1202" i="1" s="1"/>
  <c r="G1204" i="1"/>
  <c r="G1203" i="1" s="1"/>
  <c r="G1202" i="1" s="1"/>
  <c r="F1204" i="1"/>
  <c r="F1203" i="1" s="1"/>
  <c r="F1202" i="1" s="1"/>
  <c r="H1200" i="1"/>
  <c r="H1199" i="1" s="1"/>
  <c r="G1200" i="1"/>
  <c r="G1199" i="1" s="1"/>
  <c r="F1200" i="1"/>
  <c r="F1199" i="1" s="1"/>
  <c r="H1196" i="1"/>
  <c r="H1195" i="1" s="1"/>
  <c r="G1196" i="1"/>
  <c r="G1195" i="1" s="1"/>
  <c r="F1196" i="1"/>
  <c r="F1195" i="1" s="1"/>
  <c r="H1192" i="1"/>
  <c r="H1191" i="1" s="1"/>
  <c r="H1190" i="1" s="1"/>
  <c r="G1192" i="1"/>
  <c r="F1192" i="1"/>
  <c r="G1191" i="1"/>
  <c r="G1190" i="1" s="1"/>
  <c r="F1191" i="1"/>
  <c r="F1190" i="1" s="1"/>
  <c r="H1188" i="1"/>
  <c r="H1187" i="1" s="1"/>
  <c r="H1186" i="1" s="1"/>
  <c r="G1188" i="1"/>
  <c r="G1187" i="1" s="1"/>
  <c r="G1186" i="1" s="1"/>
  <c r="F1188" i="1"/>
  <c r="F1187" i="1" s="1"/>
  <c r="F1186" i="1" s="1"/>
  <c r="H1183" i="1"/>
  <c r="H1182" i="1" s="1"/>
  <c r="G1183" i="1"/>
  <c r="G1182" i="1" s="1"/>
  <c r="F1183" i="1"/>
  <c r="F1182" i="1" s="1"/>
  <c r="H1177" i="1"/>
  <c r="H1176" i="1" s="1"/>
  <c r="G1177" i="1"/>
  <c r="G1176" i="1" s="1"/>
  <c r="F1177" i="1"/>
  <c r="F1176" i="1" s="1"/>
  <c r="H1173" i="1"/>
  <c r="H1172" i="1" s="1"/>
  <c r="H1171" i="1" s="1"/>
  <c r="G1173" i="1"/>
  <c r="G1172" i="1" s="1"/>
  <c r="G1171" i="1" s="1"/>
  <c r="F1173" i="1"/>
  <c r="F1172" i="1" s="1"/>
  <c r="F1171" i="1" s="1"/>
  <c r="H1169" i="1"/>
  <c r="H1168" i="1" s="1"/>
  <c r="G1169" i="1"/>
  <c r="G1168" i="1" s="1"/>
  <c r="F1169" i="1"/>
  <c r="F1168" i="1" s="1"/>
  <c r="H1165" i="1"/>
  <c r="H1164" i="1" s="1"/>
  <c r="G1165" i="1"/>
  <c r="G1164" i="1" s="1"/>
  <c r="F1165" i="1"/>
  <c r="F1164" i="1" s="1"/>
  <c r="H1162" i="1"/>
  <c r="H1161" i="1" s="1"/>
  <c r="G1162" i="1"/>
  <c r="G1161" i="1" s="1"/>
  <c r="F1162" i="1"/>
  <c r="F1161" i="1" s="1"/>
  <c r="H1156" i="1"/>
  <c r="G1156" i="1"/>
  <c r="F1156" i="1"/>
  <c r="H1154" i="1"/>
  <c r="G1154" i="1"/>
  <c r="F1154" i="1"/>
  <c r="H1150" i="1"/>
  <c r="H1149" i="1" s="1"/>
  <c r="G1150" i="1"/>
  <c r="G1149" i="1" s="1"/>
  <c r="F1150" i="1"/>
  <c r="F1149" i="1" s="1"/>
  <c r="H1147" i="1"/>
  <c r="G1147" i="1"/>
  <c r="F1147" i="1"/>
  <c r="H1145" i="1"/>
  <c r="G1145" i="1"/>
  <c r="F1145" i="1"/>
  <c r="H1141" i="1"/>
  <c r="H1140" i="1" s="1"/>
  <c r="G1141" i="1"/>
  <c r="G1140" i="1" s="1"/>
  <c r="F1141" i="1"/>
  <c r="F1140" i="1" s="1"/>
  <c r="H1137" i="1"/>
  <c r="H1136" i="1" s="1"/>
  <c r="G1137" i="1"/>
  <c r="G1136" i="1" s="1"/>
  <c r="F1137" i="1"/>
  <c r="F1136" i="1" s="1"/>
  <c r="H1133" i="1"/>
  <c r="G1133" i="1"/>
  <c r="F1133" i="1"/>
  <c r="H1131" i="1"/>
  <c r="G1131" i="1"/>
  <c r="F1131" i="1"/>
  <c r="H1129" i="1"/>
  <c r="G1129" i="1"/>
  <c r="F1129" i="1"/>
  <c r="H1120" i="1"/>
  <c r="H1119" i="1" s="1"/>
  <c r="G1120" i="1"/>
  <c r="G1119" i="1" s="1"/>
  <c r="F1120" i="1"/>
  <c r="F1119" i="1" s="1"/>
  <c r="H1114" i="1"/>
  <c r="H1113" i="1" s="1"/>
  <c r="G1114" i="1"/>
  <c r="G1113" i="1" s="1"/>
  <c r="F1114" i="1"/>
  <c r="F1113" i="1" s="1"/>
  <c r="H1108" i="1"/>
  <c r="H1107" i="1" s="1"/>
  <c r="H1106" i="1" s="1"/>
  <c r="G1108" i="1"/>
  <c r="G1107" i="1" s="1"/>
  <c r="G1106" i="1" s="1"/>
  <c r="F1108" i="1"/>
  <c r="F1107" i="1" s="1"/>
  <c r="F1106" i="1" s="1"/>
  <c r="H1104" i="1"/>
  <c r="H1103" i="1" s="1"/>
  <c r="G1104" i="1"/>
  <c r="G1103" i="1" s="1"/>
  <c r="F1104" i="1"/>
  <c r="F1103" i="1" s="1"/>
  <c r="H1101" i="1"/>
  <c r="H1100" i="1" s="1"/>
  <c r="G1101" i="1"/>
  <c r="G1100" i="1" s="1"/>
  <c r="F1101" i="1"/>
  <c r="F1100" i="1" s="1"/>
  <c r="H1097" i="1"/>
  <c r="H1096" i="1" s="1"/>
  <c r="G1097" i="1"/>
  <c r="G1096" i="1" s="1"/>
  <c r="F1097" i="1"/>
  <c r="F1096" i="1" s="1"/>
  <c r="H1092" i="1"/>
  <c r="H1091" i="1" s="1"/>
  <c r="G1092" i="1"/>
  <c r="G1091" i="1" s="1"/>
  <c r="F1092" i="1"/>
  <c r="F1091" i="1" s="1"/>
  <c r="H1088" i="1"/>
  <c r="H1087" i="1" s="1"/>
  <c r="H1086" i="1" s="1"/>
  <c r="G1088" i="1"/>
  <c r="G1087" i="1" s="1"/>
  <c r="G1086" i="1" s="1"/>
  <c r="F1088" i="1"/>
  <c r="F1087" i="1" s="1"/>
  <c r="F1086" i="1" s="1"/>
  <c r="H1084" i="1"/>
  <c r="H1083" i="1" s="1"/>
  <c r="H1082" i="1" s="1"/>
  <c r="G1084" i="1"/>
  <c r="G1083" i="1" s="1"/>
  <c r="G1082" i="1" s="1"/>
  <c r="F1084" i="1"/>
  <c r="F1083" i="1" s="1"/>
  <c r="F1082" i="1" s="1"/>
  <c r="H1080" i="1"/>
  <c r="H1079" i="1" s="1"/>
  <c r="H1078" i="1" s="1"/>
  <c r="G1080" i="1"/>
  <c r="G1079" i="1" s="1"/>
  <c r="G1078" i="1" s="1"/>
  <c r="F1080" i="1"/>
  <c r="F1079" i="1" s="1"/>
  <c r="F1078" i="1" s="1"/>
  <c r="H1076" i="1"/>
  <c r="H1075" i="1" s="1"/>
  <c r="H1074" i="1" s="1"/>
  <c r="G1076" i="1"/>
  <c r="G1075" i="1" s="1"/>
  <c r="G1074" i="1" s="1"/>
  <c r="F1076" i="1"/>
  <c r="F1075" i="1" s="1"/>
  <c r="F1074" i="1" s="1"/>
  <c r="H1072" i="1"/>
  <c r="H1071" i="1" s="1"/>
  <c r="H1070" i="1" s="1"/>
  <c r="G1072" i="1"/>
  <c r="G1071" i="1" s="1"/>
  <c r="G1070" i="1" s="1"/>
  <c r="F1072" i="1"/>
  <c r="F1071" i="1"/>
  <c r="F1070" i="1" s="1"/>
  <c r="H1066" i="1"/>
  <c r="H1065" i="1" s="1"/>
  <c r="H1064" i="1" s="1"/>
  <c r="H1063" i="1" s="1"/>
  <c r="G1066" i="1"/>
  <c r="G1065" i="1" s="1"/>
  <c r="G1064" i="1" s="1"/>
  <c r="G1063" i="1" s="1"/>
  <c r="F1066" i="1"/>
  <c r="F1065" i="1" s="1"/>
  <c r="F1064" i="1" s="1"/>
  <c r="F1063" i="1" s="1"/>
  <c r="H1061" i="1"/>
  <c r="H1060" i="1" s="1"/>
  <c r="H1059" i="1" s="1"/>
  <c r="H1058" i="1" s="1"/>
  <c r="G1061" i="1"/>
  <c r="G1060" i="1" s="1"/>
  <c r="G1059" i="1" s="1"/>
  <c r="G1058" i="1" s="1"/>
  <c r="F1061" i="1"/>
  <c r="F1060" i="1" s="1"/>
  <c r="F1059" i="1" s="1"/>
  <c r="F1058" i="1" s="1"/>
  <c r="H1056" i="1"/>
  <c r="H1055" i="1" s="1"/>
  <c r="H1054" i="1" s="1"/>
  <c r="H1053" i="1" s="1"/>
  <c r="G1056" i="1"/>
  <c r="G1055" i="1" s="1"/>
  <c r="G1054" i="1" s="1"/>
  <c r="G1053" i="1" s="1"/>
  <c r="F1056" i="1"/>
  <c r="F1055" i="1" s="1"/>
  <c r="F1054" i="1" s="1"/>
  <c r="F1053" i="1" s="1"/>
  <c r="H1050" i="1"/>
  <c r="H1049" i="1" s="1"/>
  <c r="H1048" i="1" s="1"/>
  <c r="G1050" i="1"/>
  <c r="G1049" i="1" s="1"/>
  <c r="G1048" i="1" s="1"/>
  <c r="F1050" i="1"/>
  <c r="F1049" i="1" s="1"/>
  <c r="F1048" i="1" s="1"/>
  <c r="H1045" i="1"/>
  <c r="H1044" i="1" s="1"/>
  <c r="H1043" i="1" s="1"/>
  <c r="G1045" i="1"/>
  <c r="G1044" i="1" s="1"/>
  <c r="G1043" i="1" s="1"/>
  <c r="F1045" i="1"/>
  <c r="F1044" i="1" s="1"/>
  <c r="F1043" i="1" s="1"/>
  <c r="H1041" i="1"/>
  <c r="H1040" i="1" s="1"/>
  <c r="G1041" i="1"/>
  <c r="G1040" i="1" s="1"/>
  <c r="F1041" i="1"/>
  <c r="F1040" i="1" s="1"/>
  <c r="H1038" i="1"/>
  <c r="H1037" i="1" s="1"/>
  <c r="G1038" i="1"/>
  <c r="G1037" i="1" s="1"/>
  <c r="F1038" i="1"/>
  <c r="F1037" i="1" s="1"/>
  <c r="H1033" i="1"/>
  <c r="H1032" i="1" s="1"/>
  <c r="H1031" i="1" s="1"/>
  <c r="G1033" i="1"/>
  <c r="G1032" i="1" s="1"/>
  <c r="G1031" i="1" s="1"/>
  <c r="F1033" i="1"/>
  <c r="F1032" i="1" s="1"/>
  <c r="F1031" i="1" s="1"/>
  <c r="H1029" i="1"/>
  <c r="H1028" i="1" s="1"/>
  <c r="H1027" i="1" s="1"/>
  <c r="G1029" i="1"/>
  <c r="G1028" i="1" s="1"/>
  <c r="G1027" i="1" s="1"/>
  <c r="F1029" i="1"/>
  <c r="F1028" i="1" s="1"/>
  <c r="F1027" i="1" s="1"/>
  <c r="H1025" i="1"/>
  <c r="H1024" i="1" s="1"/>
  <c r="H1023" i="1" s="1"/>
  <c r="G1025" i="1"/>
  <c r="G1024" i="1" s="1"/>
  <c r="G1023" i="1" s="1"/>
  <c r="F1025" i="1"/>
  <c r="F1024" i="1" s="1"/>
  <c r="F1023" i="1" s="1"/>
  <c r="H1021" i="1"/>
  <c r="H1020" i="1" s="1"/>
  <c r="H1019" i="1" s="1"/>
  <c r="G1021" i="1"/>
  <c r="G1020" i="1" s="1"/>
  <c r="G1019" i="1" s="1"/>
  <c r="F1021" i="1"/>
  <c r="F1020" i="1" s="1"/>
  <c r="F1019" i="1" s="1"/>
  <c r="H1014" i="1"/>
  <c r="H1013" i="1" s="1"/>
  <c r="G1014" i="1"/>
  <c r="G1013" i="1" s="1"/>
  <c r="F1014" i="1"/>
  <c r="F1013" i="1" s="1"/>
  <c r="H1011" i="1"/>
  <c r="H1010" i="1" s="1"/>
  <c r="G1011" i="1"/>
  <c r="G1010" i="1" s="1"/>
  <c r="F1011" i="1"/>
  <c r="F1010" i="1" s="1"/>
  <c r="H1006" i="1"/>
  <c r="H1005" i="1" s="1"/>
  <c r="H1004" i="1" s="1"/>
  <c r="H1003" i="1" s="1"/>
  <c r="G1006" i="1"/>
  <c r="G1005" i="1" s="1"/>
  <c r="G1004" i="1" s="1"/>
  <c r="G1003" i="1" s="1"/>
  <c r="F1006" i="1"/>
  <c r="F1005" i="1" s="1"/>
  <c r="F1004" i="1" s="1"/>
  <c r="F1003" i="1" s="1"/>
  <c r="H1001" i="1"/>
  <c r="H1000" i="1" s="1"/>
  <c r="H999" i="1" s="1"/>
  <c r="G1001" i="1"/>
  <c r="G1000" i="1" s="1"/>
  <c r="G999" i="1" s="1"/>
  <c r="F1001" i="1"/>
  <c r="F1000" i="1" s="1"/>
  <c r="F999" i="1" s="1"/>
  <c r="H997" i="1"/>
  <c r="H996" i="1" s="1"/>
  <c r="H995" i="1" s="1"/>
  <c r="G997" i="1"/>
  <c r="G996" i="1" s="1"/>
  <c r="G995" i="1" s="1"/>
  <c r="F997" i="1"/>
  <c r="F996" i="1" s="1"/>
  <c r="F995" i="1" s="1"/>
  <c r="H991" i="1"/>
  <c r="H990" i="1" s="1"/>
  <c r="H989" i="1" s="1"/>
  <c r="H988" i="1" s="1"/>
  <c r="H987" i="1" s="1"/>
  <c r="G991" i="1"/>
  <c r="G990" i="1" s="1"/>
  <c r="G989" i="1" s="1"/>
  <c r="G988" i="1" s="1"/>
  <c r="G987" i="1" s="1"/>
  <c r="F991" i="1"/>
  <c r="F990" i="1" s="1"/>
  <c r="F989" i="1" s="1"/>
  <c r="F988" i="1" s="1"/>
  <c r="F987" i="1" s="1"/>
  <c r="H984" i="1"/>
  <c r="H983" i="1" s="1"/>
  <c r="H982" i="1" s="1"/>
  <c r="H981" i="1" s="1"/>
  <c r="H980" i="1" s="1"/>
  <c r="G984" i="1"/>
  <c r="G983" i="1" s="1"/>
  <c r="G982" i="1" s="1"/>
  <c r="G981" i="1" s="1"/>
  <c r="G980" i="1" s="1"/>
  <c r="F984" i="1"/>
  <c r="F983" i="1" s="1"/>
  <c r="F982" i="1" s="1"/>
  <c r="F981" i="1" s="1"/>
  <c r="F980" i="1" s="1"/>
  <c r="H978" i="1"/>
  <c r="H977" i="1" s="1"/>
  <c r="H976" i="1" s="1"/>
  <c r="H975" i="1" s="1"/>
  <c r="H974" i="1" s="1"/>
  <c r="G978" i="1"/>
  <c r="G977" i="1" s="1"/>
  <c r="G976" i="1" s="1"/>
  <c r="G975" i="1" s="1"/>
  <c r="G974" i="1" s="1"/>
  <c r="F978" i="1"/>
  <c r="F977" i="1" s="1"/>
  <c r="F976" i="1" s="1"/>
  <c r="F975" i="1" s="1"/>
  <c r="F974" i="1" s="1"/>
  <c r="H971" i="1"/>
  <c r="H970" i="1" s="1"/>
  <c r="G971" i="1"/>
  <c r="G970" i="1" s="1"/>
  <c r="F971" i="1"/>
  <c r="F970" i="1" s="1"/>
  <c r="H965" i="1"/>
  <c r="H964" i="1" s="1"/>
  <c r="G965" i="1"/>
  <c r="G964" i="1" s="1"/>
  <c r="F965" i="1"/>
  <c r="F964" i="1" s="1"/>
  <c r="H958" i="1"/>
  <c r="H957" i="1" s="1"/>
  <c r="H956" i="1" s="1"/>
  <c r="H955" i="1" s="1"/>
  <c r="G958" i="1"/>
  <c r="G957" i="1" s="1"/>
  <c r="G956" i="1" s="1"/>
  <c r="G955" i="1" s="1"/>
  <c r="F958" i="1"/>
  <c r="F957" i="1" s="1"/>
  <c r="F956" i="1" s="1"/>
  <c r="F955" i="1" s="1"/>
  <c r="H952" i="1"/>
  <c r="H951" i="1" s="1"/>
  <c r="G952" i="1"/>
  <c r="G951" i="1" s="1"/>
  <c r="F952" i="1"/>
  <c r="F951" i="1" s="1"/>
  <c r="H945" i="1"/>
  <c r="H944" i="1" s="1"/>
  <c r="G945" i="1"/>
  <c r="G944" i="1" s="1"/>
  <c r="F945" i="1"/>
  <c r="F944" i="1" s="1"/>
  <c r="H940" i="1"/>
  <c r="H939" i="1" s="1"/>
  <c r="H938" i="1" s="1"/>
  <c r="H937" i="1" s="1"/>
  <c r="G940" i="1"/>
  <c r="G939" i="1" s="1"/>
  <c r="G938" i="1" s="1"/>
  <c r="G937" i="1" s="1"/>
  <c r="F940" i="1"/>
  <c r="F939" i="1" s="1"/>
  <c r="F938" i="1" s="1"/>
  <c r="F937" i="1" s="1"/>
  <c r="H934" i="1"/>
  <c r="H933" i="1" s="1"/>
  <c r="H932" i="1" s="1"/>
  <c r="H931" i="1" s="1"/>
  <c r="G934" i="1"/>
  <c r="G933" i="1" s="1"/>
  <c r="G932" i="1" s="1"/>
  <c r="G931" i="1" s="1"/>
  <c r="F934" i="1"/>
  <c r="F933" i="1" s="1"/>
  <c r="F932" i="1" s="1"/>
  <c r="F931" i="1" s="1"/>
  <c r="H927" i="1"/>
  <c r="H926" i="1" s="1"/>
  <c r="G927" i="1"/>
  <c r="G926" i="1" s="1"/>
  <c r="F927" i="1"/>
  <c r="F926" i="1" s="1"/>
  <c r="H924" i="1"/>
  <c r="H923" i="1" s="1"/>
  <c r="G924" i="1"/>
  <c r="G923" i="1" s="1"/>
  <c r="F924" i="1"/>
  <c r="F923" i="1" s="1"/>
  <c r="H919" i="1"/>
  <c r="H918" i="1" s="1"/>
  <c r="H917" i="1" s="1"/>
  <c r="G919" i="1"/>
  <c r="G918" i="1" s="1"/>
  <c r="G917" i="1" s="1"/>
  <c r="F919" i="1"/>
  <c r="F918" i="1" s="1"/>
  <c r="F917" i="1" s="1"/>
  <c r="H915" i="1"/>
  <c r="H914" i="1" s="1"/>
  <c r="H913" i="1" s="1"/>
  <c r="G915" i="1"/>
  <c r="G914" i="1" s="1"/>
  <c r="G913" i="1" s="1"/>
  <c r="F915" i="1"/>
  <c r="F914" i="1" s="1"/>
  <c r="F913" i="1" s="1"/>
  <c r="H908" i="1"/>
  <c r="H907" i="1" s="1"/>
  <c r="G908" i="1"/>
  <c r="G907" i="1" s="1"/>
  <c r="F908" i="1"/>
  <c r="F907" i="1" s="1"/>
  <c r="H903" i="1"/>
  <c r="H902" i="1" s="1"/>
  <c r="G903" i="1"/>
  <c r="G902" i="1" s="1"/>
  <c r="F903" i="1"/>
  <c r="F902" i="1" s="1"/>
  <c r="H899" i="1"/>
  <c r="H898" i="1" s="1"/>
  <c r="H897" i="1" s="1"/>
  <c r="G899" i="1"/>
  <c r="G898" i="1" s="1"/>
  <c r="G897" i="1" s="1"/>
  <c r="F899" i="1"/>
  <c r="F898" i="1" s="1"/>
  <c r="F897" i="1" s="1"/>
  <c r="H892" i="1"/>
  <c r="H891" i="1" s="1"/>
  <c r="H890" i="1" s="1"/>
  <c r="G892" i="1"/>
  <c r="G891" i="1" s="1"/>
  <c r="G890" i="1" s="1"/>
  <c r="F892" i="1"/>
  <c r="F891" i="1" s="1"/>
  <c r="F890" i="1" s="1"/>
  <c r="H888" i="1"/>
  <c r="H887" i="1" s="1"/>
  <c r="H886" i="1" s="1"/>
  <c r="G888" i="1"/>
  <c r="G887" i="1" s="1"/>
  <c r="G886" i="1" s="1"/>
  <c r="F888" i="1"/>
  <c r="F887" i="1"/>
  <c r="F886" i="1" s="1"/>
  <c r="H881" i="1"/>
  <c r="H880" i="1" s="1"/>
  <c r="H879" i="1" s="1"/>
  <c r="H878" i="1" s="1"/>
  <c r="G881" i="1"/>
  <c r="G880" i="1" s="1"/>
  <c r="G879" i="1" s="1"/>
  <c r="G878" i="1" s="1"/>
  <c r="F881" i="1"/>
  <c r="F880" i="1" s="1"/>
  <c r="F879" i="1" s="1"/>
  <c r="F878" i="1" s="1"/>
  <c r="H874" i="1"/>
  <c r="H873" i="1" s="1"/>
  <c r="G874" i="1"/>
  <c r="G873" i="1" s="1"/>
  <c r="F874" i="1"/>
  <c r="F873" i="1" s="1"/>
  <c r="H871" i="1"/>
  <c r="H870" i="1" s="1"/>
  <c r="G871" i="1"/>
  <c r="G870" i="1" s="1"/>
  <c r="F871" i="1"/>
  <c r="F870" i="1" s="1"/>
  <c r="H864" i="1"/>
  <c r="H863" i="1" s="1"/>
  <c r="G864" i="1"/>
  <c r="G863" i="1" s="1"/>
  <c r="F864" i="1"/>
  <c r="F863" i="1" s="1"/>
  <c r="H858" i="1"/>
  <c r="H857" i="1" s="1"/>
  <c r="G858" i="1"/>
  <c r="G857" i="1" s="1"/>
  <c r="F858" i="1"/>
  <c r="F857" i="1" s="1"/>
  <c r="H854" i="1"/>
  <c r="H853" i="1" s="1"/>
  <c r="H852" i="1" s="1"/>
  <c r="G854" i="1"/>
  <c r="G853" i="1" s="1"/>
  <c r="G852" i="1" s="1"/>
  <c r="F854" i="1"/>
  <c r="F853" i="1" s="1"/>
  <c r="F852" i="1" s="1"/>
  <c r="H848" i="1"/>
  <c r="H847" i="1" s="1"/>
  <c r="G848" i="1"/>
  <c r="G847" i="1" s="1"/>
  <c r="F848" i="1"/>
  <c r="F847" i="1" s="1"/>
  <c r="H845" i="1"/>
  <c r="H844" i="1" s="1"/>
  <c r="G845" i="1"/>
  <c r="G844" i="1" s="1"/>
  <c r="F845" i="1"/>
  <c r="F844" i="1" s="1"/>
  <c r="H841" i="1"/>
  <c r="H840" i="1" s="1"/>
  <c r="H839" i="1" s="1"/>
  <c r="G841" i="1"/>
  <c r="G840" i="1" s="1"/>
  <c r="G839" i="1" s="1"/>
  <c r="F841" i="1"/>
  <c r="F840" i="1" s="1"/>
  <c r="F839" i="1" s="1"/>
  <c r="H834" i="1"/>
  <c r="H833" i="1" s="1"/>
  <c r="G834" i="1"/>
  <c r="G833" i="1" s="1"/>
  <c r="F834" i="1"/>
  <c r="F833" i="1" s="1"/>
  <c r="H829" i="1"/>
  <c r="H828" i="1" s="1"/>
  <c r="G829" i="1"/>
  <c r="G828" i="1" s="1"/>
  <c r="F829" i="1"/>
  <c r="F828" i="1" s="1"/>
  <c r="H823" i="1"/>
  <c r="H822" i="1" s="1"/>
  <c r="H821" i="1" s="1"/>
  <c r="G823" i="1"/>
  <c r="G822" i="1" s="1"/>
  <c r="G821" i="1" s="1"/>
  <c r="F823" i="1"/>
  <c r="F822" i="1" s="1"/>
  <c r="F821" i="1" s="1"/>
  <c r="H819" i="1"/>
  <c r="H818" i="1" s="1"/>
  <c r="H817" i="1" s="1"/>
  <c r="G819" i="1"/>
  <c r="G818" i="1" s="1"/>
  <c r="G817" i="1" s="1"/>
  <c r="F819" i="1"/>
  <c r="F818" i="1" s="1"/>
  <c r="F817" i="1" s="1"/>
  <c r="H813" i="1"/>
  <c r="H812" i="1" s="1"/>
  <c r="H811" i="1" s="1"/>
  <c r="G813" i="1"/>
  <c r="G812" i="1" s="1"/>
  <c r="G811" i="1" s="1"/>
  <c r="F813" i="1"/>
  <c r="F812" i="1" s="1"/>
  <c r="F811" i="1" s="1"/>
  <c r="H809" i="1"/>
  <c r="H808" i="1" s="1"/>
  <c r="H807" i="1" s="1"/>
  <c r="G809" i="1"/>
  <c r="G808" i="1" s="1"/>
  <c r="G807" i="1" s="1"/>
  <c r="F809" i="1"/>
  <c r="F808" i="1" s="1"/>
  <c r="F807" i="1" s="1"/>
  <c r="H802" i="1"/>
  <c r="H801" i="1" s="1"/>
  <c r="H800" i="1" s="1"/>
  <c r="G802" i="1"/>
  <c r="G801" i="1" s="1"/>
  <c r="G800" i="1" s="1"/>
  <c r="F802" i="1"/>
  <c r="F801" i="1" s="1"/>
  <c r="F800" i="1" s="1"/>
  <c r="H798" i="1"/>
  <c r="H797" i="1" s="1"/>
  <c r="H796" i="1" s="1"/>
  <c r="G798" i="1"/>
  <c r="F798" i="1"/>
  <c r="F797" i="1" s="1"/>
  <c r="F796" i="1" s="1"/>
  <c r="G797" i="1"/>
  <c r="G796" i="1" s="1"/>
  <c r="H791" i="1"/>
  <c r="H790" i="1" s="1"/>
  <c r="G791" i="1"/>
  <c r="G790" i="1" s="1"/>
  <c r="F791" i="1"/>
  <c r="F790" i="1" s="1"/>
  <c r="H786" i="1"/>
  <c r="H785" i="1" s="1"/>
  <c r="G786" i="1"/>
  <c r="G785" i="1" s="1"/>
  <c r="F786" i="1"/>
  <c r="F785" i="1" s="1"/>
  <c r="H782" i="1"/>
  <c r="H781" i="1" s="1"/>
  <c r="G782" i="1"/>
  <c r="G781" i="1" s="1"/>
  <c r="F782" i="1"/>
  <c r="F781" i="1" s="1"/>
  <c r="H778" i="1"/>
  <c r="H777" i="1" s="1"/>
  <c r="G778" i="1"/>
  <c r="G777" i="1" s="1"/>
  <c r="F778" i="1"/>
  <c r="F777" i="1" s="1"/>
  <c r="H775" i="1"/>
  <c r="H774" i="1" s="1"/>
  <c r="G775" i="1"/>
  <c r="G774" i="1" s="1"/>
  <c r="F775" i="1"/>
  <c r="F774" i="1" s="1"/>
  <c r="H770" i="1"/>
  <c r="H769" i="1" s="1"/>
  <c r="H768" i="1" s="1"/>
  <c r="G770" i="1"/>
  <c r="G769" i="1" s="1"/>
  <c r="G768" i="1" s="1"/>
  <c r="F770" i="1"/>
  <c r="F769" i="1" s="1"/>
  <c r="F768" i="1" s="1"/>
  <c r="H766" i="1"/>
  <c r="H765" i="1" s="1"/>
  <c r="G766" i="1"/>
  <c r="G765" i="1" s="1"/>
  <c r="F766" i="1"/>
  <c r="F765" i="1" s="1"/>
  <c r="H761" i="1"/>
  <c r="H760" i="1" s="1"/>
  <c r="G761" i="1"/>
  <c r="G760" i="1" s="1"/>
  <c r="F761" i="1"/>
  <c r="F760" i="1" s="1"/>
  <c r="H757" i="1"/>
  <c r="H756" i="1" s="1"/>
  <c r="G757" i="1"/>
  <c r="G756" i="1" s="1"/>
  <c r="F757" i="1"/>
  <c r="F756" i="1" s="1"/>
  <c r="H754" i="1"/>
  <c r="H753" i="1" s="1"/>
  <c r="G754" i="1"/>
  <c r="G753" i="1" s="1"/>
  <c r="F754" i="1"/>
  <c r="F753" i="1" s="1"/>
  <c r="H749" i="1"/>
  <c r="G749" i="1"/>
  <c r="F749" i="1"/>
  <c r="H748" i="1"/>
  <c r="H747" i="1" s="1"/>
  <c r="G748" i="1"/>
  <c r="G747" i="1" s="1"/>
  <c r="F748" i="1"/>
  <c r="F747" i="1" s="1"/>
  <c r="H745" i="1"/>
  <c r="H744" i="1" s="1"/>
  <c r="H743" i="1" s="1"/>
  <c r="G745" i="1"/>
  <c r="G744" i="1" s="1"/>
  <c r="G743" i="1" s="1"/>
  <c r="F745" i="1"/>
  <c r="F744" i="1" s="1"/>
  <c r="F743" i="1" s="1"/>
  <c r="H739" i="1"/>
  <c r="H738" i="1" s="1"/>
  <c r="H737" i="1" s="1"/>
  <c r="G739" i="1"/>
  <c r="G738" i="1" s="1"/>
  <c r="G737" i="1" s="1"/>
  <c r="F739" i="1"/>
  <c r="F738" i="1" s="1"/>
  <c r="F737" i="1" s="1"/>
  <c r="H735" i="1"/>
  <c r="H734" i="1" s="1"/>
  <c r="G735" i="1"/>
  <c r="G734" i="1" s="1"/>
  <c r="F735" i="1"/>
  <c r="F734" i="1" s="1"/>
  <c r="H731" i="1"/>
  <c r="H730" i="1" s="1"/>
  <c r="G731" i="1"/>
  <c r="G730" i="1" s="1"/>
  <c r="F731" i="1"/>
  <c r="F730" i="1" s="1"/>
  <c r="H726" i="1"/>
  <c r="H725" i="1" s="1"/>
  <c r="H724" i="1" s="1"/>
  <c r="G726" i="1"/>
  <c r="G725" i="1" s="1"/>
  <c r="G724" i="1" s="1"/>
  <c r="F726" i="1"/>
  <c r="F725" i="1" s="1"/>
  <c r="F724" i="1" s="1"/>
  <c r="H722" i="1"/>
  <c r="H721" i="1" s="1"/>
  <c r="H720" i="1" s="1"/>
  <c r="G722" i="1"/>
  <c r="G721" i="1" s="1"/>
  <c r="G720" i="1" s="1"/>
  <c r="F722" i="1"/>
  <c r="F721" i="1" s="1"/>
  <c r="F720" i="1" s="1"/>
  <c r="H718" i="1"/>
  <c r="H717" i="1" s="1"/>
  <c r="H716" i="1" s="1"/>
  <c r="G718" i="1"/>
  <c r="G717" i="1" s="1"/>
  <c r="G716" i="1" s="1"/>
  <c r="F718" i="1"/>
  <c r="F717" i="1" s="1"/>
  <c r="F716" i="1" s="1"/>
  <c r="H714" i="1"/>
  <c r="H713" i="1" s="1"/>
  <c r="H712" i="1" s="1"/>
  <c r="G714" i="1"/>
  <c r="G713" i="1" s="1"/>
  <c r="G712" i="1" s="1"/>
  <c r="F714" i="1"/>
  <c r="F713" i="1" s="1"/>
  <c r="F712" i="1" s="1"/>
  <c r="H710" i="1"/>
  <c r="H709" i="1" s="1"/>
  <c r="H708" i="1" s="1"/>
  <c r="G710" i="1"/>
  <c r="G709" i="1" s="1"/>
  <c r="G708" i="1" s="1"/>
  <c r="F710" i="1"/>
  <c r="F709" i="1" s="1"/>
  <c r="F708" i="1" s="1"/>
  <c r="H702" i="1"/>
  <c r="H701" i="1" s="1"/>
  <c r="H700" i="1" s="1"/>
  <c r="H699" i="1" s="1"/>
  <c r="H698" i="1" s="1"/>
  <c r="G702" i="1"/>
  <c r="G701" i="1" s="1"/>
  <c r="G700" i="1" s="1"/>
  <c r="G699" i="1" s="1"/>
  <c r="G698" i="1" s="1"/>
  <c r="F702" i="1"/>
  <c r="F701" i="1" s="1"/>
  <c r="F700" i="1" s="1"/>
  <c r="F699" i="1" s="1"/>
  <c r="F698" i="1" s="1"/>
  <c r="H696" i="1"/>
  <c r="H695" i="1" s="1"/>
  <c r="H694" i="1" s="1"/>
  <c r="H693" i="1" s="1"/>
  <c r="H692" i="1" s="1"/>
  <c r="G696" i="1"/>
  <c r="G695" i="1" s="1"/>
  <c r="G694" i="1" s="1"/>
  <c r="G693" i="1" s="1"/>
  <c r="G692" i="1" s="1"/>
  <c r="F696" i="1"/>
  <c r="F695" i="1" s="1"/>
  <c r="F694" i="1" s="1"/>
  <c r="F693" i="1" s="1"/>
  <c r="F692" i="1" s="1"/>
  <c r="H689" i="1"/>
  <c r="H688" i="1" s="1"/>
  <c r="H687" i="1" s="1"/>
  <c r="G689" i="1"/>
  <c r="G688" i="1" s="1"/>
  <c r="G687" i="1" s="1"/>
  <c r="F689" i="1"/>
  <c r="F688" i="1" s="1"/>
  <c r="F687" i="1" s="1"/>
  <c r="H685" i="1"/>
  <c r="H684" i="1" s="1"/>
  <c r="G685" i="1"/>
  <c r="G684" i="1" s="1"/>
  <c r="F685" i="1"/>
  <c r="F684" i="1" s="1"/>
  <c r="H678" i="1"/>
  <c r="H677" i="1" s="1"/>
  <c r="G678" i="1"/>
  <c r="G677" i="1" s="1"/>
  <c r="F678" i="1"/>
  <c r="F677" i="1" s="1"/>
  <c r="H670" i="1"/>
  <c r="H669" i="1" s="1"/>
  <c r="G670" i="1"/>
  <c r="G669" i="1" s="1"/>
  <c r="F670" i="1"/>
  <c r="F669" i="1" s="1"/>
  <c r="H666" i="1"/>
  <c r="H665" i="1" s="1"/>
  <c r="G666" i="1"/>
  <c r="G665" i="1" s="1"/>
  <c r="F666" i="1"/>
  <c r="F665" i="1" s="1"/>
  <c r="H659" i="1"/>
  <c r="H658" i="1" s="1"/>
  <c r="G659" i="1"/>
  <c r="G658" i="1" s="1"/>
  <c r="F659" i="1"/>
  <c r="F658" i="1" s="1"/>
  <c r="H656" i="1"/>
  <c r="H655" i="1" s="1"/>
  <c r="G656" i="1"/>
  <c r="F656" i="1"/>
  <c r="G655" i="1"/>
  <c r="F655" i="1"/>
  <c r="H652" i="1"/>
  <c r="G652" i="1"/>
  <c r="F652" i="1"/>
  <c r="H651" i="1"/>
  <c r="G651" i="1"/>
  <c r="F651" i="1"/>
  <c r="H649" i="1"/>
  <c r="G649" i="1"/>
  <c r="F649" i="1"/>
  <c r="H648" i="1"/>
  <c r="H647" i="1" s="1"/>
  <c r="G648" i="1"/>
  <c r="G647" i="1" s="1"/>
  <c r="F648" i="1"/>
  <c r="H643" i="1"/>
  <c r="G643" i="1"/>
  <c r="F643" i="1"/>
  <c r="H642" i="1"/>
  <c r="H641" i="1" s="1"/>
  <c r="G642" i="1"/>
  <c r="G641" i="1" s="1"/>
  <c r="F642" i="1"/>
  <c r="F641" i="1" s="1"/>
  <c r="H636" i="1"/>
  <c r="G636" i="1"/>
  <c r="F636" i="1"/>
  <c r="F635" i="1" s="1"/>
  <c r="F634" i="1" s="1"/>
  <c r="H635" i="1"/>
  <c r="H634" i="1" s="1"/>
  <c r="G635" i="1"/>
  <c r="G634" i="1" s="1"/>
  <c r="H631" i="1"/>
  <c r="G631" i="1"/>
  <c r="F631" i="1"/>
  <c r="F630" i="1" s="1"/>
  <c r="H630" i="1"/>
  <c r="G630" i="1"/>
  <c r="H624" i="1"/>
  <c r="G624" i="1"/>
  <c r="F624" i="1"/>
  <c r="F623" i="1" s="1"/>
  <c r="H623" i="1"/>
  <c r="G623" i="1"/>
  <c r="H615" i="1"/>
  <c r="G615" i="1"/>
  <c r="F615" i="1"/>
  <c r="H614" i="1"/>
  <c r="G614" i="1"/>
  <c r="F614" i="1"/>
  <c r="H611" i="1"/>
  <c r="G611" i="1"/>
  <c r="F611" i="1"/>
  <c r="H610" i="1"/>
  <c r="H609" i="1" s="1"/>
  <c r="G610" i="1"/>
  <c r="F610" i="1"/>
  <c r="F609" i="1" s="1"/>
  <c r="H607" i="1"/>
  <c r="G607" i="1"/>
  <c r="F607" i="1"/>
  <c r="H606" i="1"/>
  <c r="H605" i="1" s="1"/>
  <c r="G606" i="1"/>
  <c r="G605" i="1" s="1"/>
  <c r="F606" i="1"/>
  <c r="F605" i="1" s="1"/>
  <c r="H600" i="1"/>
  <c r="G600" i="1"/>
  <c r="F600" i="1"/>
  <c r="H599" i="1"/>
  <c r="H598" i="1" s="1"/>
  <c r="G599" i="1"/>
  <c r="G598" i="1" s="1"/>
  <c r="F599" i="1"/>
  <c r="F598" i="1" s="1"/>
  <c r="H595" i="1"/>
  <c r="G595" i="1"/>
  <c r="F595" i="1"/>
  <c r="H594" i="1"/>
  <c r="H593" i="1" s="1"/>
  <c r="G594" i="1"/>
  <c r="G593" i="1" s="1"/>
  <c r="F594" i="1"/>
  <c r="F593" i="1" s="1"/>
  <c r="H589" i="1"/>
  <c r="G589" i="1"/>
  <c r="F589" i="1"/>
  <c r="H588" i="1"/>
  <c r="H587" i="1" s="1"/>
  <c r="H586" i="1" s="1"/>
  <c r="H585" i="1" s="1"/>
  <c r="G588" i="1"/>
  <c r="G587" i="1" s="1"/>
  <c r="G586" i="1" s="1"/>
  <c r="G585" i="1" s="1"/>
  <c r="F588" i="1"/>
  <c r="F587" i="1" s="1"/>
  <c r="F586" i="1" s="1"/>
  <c r="F585" i="1" s="1"/>
  <c r="H582" i="1"/>
  <c r="G582" i="1"/>
  <c r="F582" i="1"/>
  <c r="H581" i="1"/>
  <c r="H580" i="1" s="1"/>
  <c r="G581" i="1"/>
  <c r="G580" i="1" s="1"/>
  <c r="F581" i="1"/>
  <c r="F580" i="1" s="1"/>
  <c r="H578" i="1"/>
  <c r="G578" i="1"/>
  <c r="F578" i="1"/>
  <c r="H577" i="1"/>
  <c r="H576" i="1" s="1"/>
  <c r="G577" i="1"/>
  <c r="G576" i="1" s="1"/>
  <c r="F577" i="1"/>
  <c r="F576" i="1" s="1"/>
  <c r="H574" i="1"/>
  <c r="G574" i="1"/>
  <c r="F574" i="1"/>
  <c r="F573" i="1" s="1"/>
  <c r="F572" i="1" s="1"/>
  <c r="H573" i="1"/>
  <c r="H572" i="1" s="1"/>
  <c r="G573" i="1"/>
  <c r="G572" i="1" s="1"/>
  <c r="H569" i="1"/>
  <c r="G569" i="1"/>
  <c r="F569" i="1"/>
  <c r="H568" i="1"/>
  <c r="H567" i="1" s="1"/>
  <c r="G568" i="1"/>
  <c r="G567" i="1" s="1"/>
  <c r="F568" i="1"/>
  <c r="F567" i="1" s="1"/>
  <c r="H565" i="1"/>
  <c r="G565" i="1"/>
  <c r="F565" i="1"/>
  <c r="H564" i="1"/>
  <c r="H563" i="1" s="1"/>
  <c r="G564" i="1"/>
  <c r="G563" i="1" s="1"/>
  <c r="F564" i="1"/>
  <c r="F563" i="1" s="1"/>
  <c r="H560" i="1"/>
  <c r="G560" i="1"/>
  <c r="F560" i="1"/>
  <c r="H559" i="1"/>
  <c r="H558" i="1" s="1"/>
  <c r="G559" i="1"/>
  <c r="G558" i="1" s="1"/>
  <c r="F559" i="1"/>
  <c r="F558" i="1" s="1"/>
  <c r="H555" i="1"/>
  <c r="G555" i="1"/>
  <c r="F555" i="1"/>
  <c r="H554" i="1"/>
  <c r="H553" i="1" s="1"/>
  <c r="G554" i="1"/>
  <c r="G553" i="1" s="1"/>
  <c r="F554" i="1"/>
  <c r="F553" i="1" s="1"/>
  <c r="H550" i="1"/>
  <c r="G550" i="1"/>
  <c r="F550" i="1"/>
  <c r="F549" i="1" s="1"/>
  <c r="H549" i="1"/>
  <c r="G549" i="1"/>
  <c r="H547" i="1"/>
  <c r="G547" i="1"/>
  <c r="F547" i="1"/>
  <c r="H546" i="1"/>
  <c r="G546" i="1"/>
  <c r="F546" i="1"/>
  <c r="H543" i="1"/>
  <c r="G543" i="1"/>
  <c r="F543" i="1"/>
  <c r="H542" i="1"/>
  <c r="G542" i="1"/>
  <c r="F542" i="1"/>
  <c r="H540" i="1"/>
  <c r="H539" i="1" s="1"/>
  <c r="G540" i="1"/>
  <c r="F540" i="1"/>
  <c r="G539" i="1"/>
  <c r="F539" i="1"/>
  <c r="H536" i="1"/>
  <c r="H535" i="1" s="1"/>
  <c r="H534" i="1" s="1"/>
  <c r="G536" i="1"/>
  <c r="G535" i="1" s="1"/>
  <c r="G534" i="1" s="1"/>
  <c r="F536" i="1"/>
  <c r="F535" i="1" s="1"/>
  <c r="F534" i="1" s="1"/>
  <c r="H531" i="1"/>
  <c r="H530" i="1" s="1"/>
  <c r="H529" i="1" s="1"/>
  <c r="G531" i="1"/>
  <c r="G530" i="1" s="1"/>
  <c r="G529" i="1" s="1"/>
  <c r="F531" i="1"/>
  <c r="F530" i="1" s="1"/>
  <c r="F529" i="1" s="1"/>
  <c r="H527" i="1"/>
  <c r="H526" i="1" s="1"/>
  <c r="H525" i="1" s="1"/>
  <c r="G527" i="1"/>
  <c r="G526" i="1" s="1"/>
  <c r="G525" i="1" s="1"/>
  <c r="F527" i="1"/>
  <c r="F526" i="1" s="1"/>
  <c r="F525" i="1" s="1"/>
  <c r="H523" i="1"/>
  <c r="H522" i="1" s="1"/>
  <c r="H521" i="1" s="1"/>
  <c r="G523" i="1"/>
  <c r="G522" i="1" s="1"/>
  <c r="G521" i="1" s="1"/>
  <c r="F523" i="1"/>
  <c r="F522" i="1" s="1"/>
  <c r="F521" i="1" s="1"/>
  <c r="H513" i="1"/>
  <c r="H512" i="1" s="1"/>
  <c r="H511" i="1" s="1"/>
  <c r="H510" i="1" s="1"/>
  <c r="H509" i="1" s="1"/>
  <c r="H508" i="1" s="1"/>
  <c r="G513" i="1"/>
  <c r="G512" i="1" s="1"/>
  <c r="G511" i="1" s="1"/>
  <c r="G510" i="1" s="1"/>
  <c r="G509" i="1" s="1"/>
  <c r="G508" i="1" s="1"/>
  <c r="F513" i="1"/>
  <c r="F512" i="1" s="1"/>
  <c r="F511" i="1" s="1"/>
  <c r="F510" i="1" s="1"/>
  <c r="F509" i="1" s="1"/>
  <c r="F508" i="1" s="1"/>
  <c r="H506" i="1"/>
  <c r="H505" i="1" s="1"/>
  <c r="H504" i="1" s="1"/>
  <c r="G506" i="1"/>
  <c r="G505" i="1" s="1"/>
  <c r="G504" i="1" s="1"/>
  <c r="F506" i="1"/>
  <c r="F505" i="1" s="1"/>
  <c r="F504" i="1" s="1"/>
  <c r="H502" i="1"/>
  <c r="H501" i="1" s="1"/>
  <c r="H500" i="1" s="1"/>
  <c r="G502" i="1"/>
  <c r="G501" i="1" s="1"/>
  <c r="G500" i="1" s="1"/>
  <c r="F502" i="1"/>
  <c r="F501" i="1" s="1"/>
  <c r="F500" i="1" s="1"/>
  <c r="H498" i="1"/>
  <c r="H497" i="1" s="1"/>
  <c r="G498" i="1"/>
  <c r="G497" i="1" s="1"/>
  <c r="F498" i="1"/>
  <c r="F497" i="1" s="1"/>
  <c r="H491" i="1"/>
  <c r="H490" i="1" s="1"/>
  <c r="G491" i="1"/>
  <c r="G490" i="1" s="1"/>
  <c r="F491" i="1"/>
  <c r="F490" i="1" s="1"/>
  <c r="H487" i="1"/>
  <c r="H486" i="1" s="1"/>
  <c r="H485" i="1" s="1"/>
  <c r="G487" i="1"/>
  <c r="G486" i="1" s="1"/>
  <c r="G485" i="1" s="1"/>
  <c r="F487" i="1"/>
  <c r="F486" i="1" s="1"/>
  <c r="F485" i="1" s="1"/>
  <c r="H483" i="1"/>
  <c r="H482" i="1" s="1"/>
  <c r="G483" i="1"/>
  <c r="G482" i="1" s="1"/>
  <c r="F483" i="1"/>
  <c r="F482" i="1" s="1"/>
  <c r="H480" i="1"/>
  <c r="H479" i="1" s="1"/>
  <c r="G480" i="1"/>
  <c r="G479" i="1" s="1"/>
  <c r="F480" i="1"/>
  <c r="F479" i="1" s="1"/>
  <c r="H477" i="1"/>
  <c r="H476" i="1" s="1"/>
  <c r="G477" i="1"/>
  <c r="G476" i="1" s="1"/>
  <c r="F477" i="1"/>
  <c r="F476" i="1" s="1"/>
  <c r="H472" i="1"/>
  <c r="H471" i="1" s="1"/>
  <c r="H470" i="1" s="1"/>
  <c r="G472" i="1"/>
  <c r="G471" i="1" s="1"/>
  <c r="G470" i="1" s="1"/>
  <c r="F472" i="1"/>
  <c r="F471" i="1" s="1"/>
  <c r="F470" i="1" s="1"/>
  <c r="H467" i="1"/>
  <c r="H466" i="1" s="1"/>
  <c r="H465" i="1" s="1"/>
  <c r="G467" i="1"/>
  <c r="G466" i="1" s="1"/>
  <c r="G465" i="1" s="1"/>
  <c r="F467" i="1"/>
  <c r="F466" i="1" s="1"/>
  <c r="F465" i="1" s="1"/>
  <c r="H459" i="1"/>
  <c r="H458" i="1" s="1"/>
  <c r="H457" i="1" s="1"/>
  <c r="G459" i="1"/>
  <c r="G458" i="1" s="1"/>
  <c r="G457" i="1" s="1"/>
  <c r="F459" i="1"/>
  <c r="F458" i="1" s="1"/>
  <c r="F457" i="1" s="1"/>
  <c r="H454" i="1"/>
  <c r="H453" i="1" s="1"/>
  <c r="G454" i="1"/>
  <c r="G453" i="1" s="1"/>
  <c r="F454" i="1"/>
  <c r="F453" i="1" s="1"/>
  <c r="H432" i="1"/>
  <c r="H431" i="1" s="1"/>
  <c r="G432" i="1"/>
  <c r="G431" i="1" s="1"/>
  <c r="F432" i="1"/>
  <c r="F431" i="1" s="1"/>
  <c r="H418" i="1"/>
  <c r="H417" i="1" s="1"/>
  <c r="G418" i="1"/>
  <c r="G417" i="1" s="1"/>
  <c r="F418" i="1"/>
  <c r="F417" i="1" s="1"/>
  <c r="H413" i="1"/>
  <c r="H412" i="1" s="1"/>
  <c r="G413" i="1"/>
  <c r="G412" i="1" s="1"/>
  <c r="F413" i="1"/>
  <c r="F412" i="1" s="1"/>
  <c r="H408" i="1"/>
  <c r="H407" i="1" s="1"/>
  <c r="H406" i="1" s="1"/>
  <c r="G408" i="1"/>
  <c r="G407" i="1" s="1"/>
  <c r="G406" i="1" s="1"/>
  <c r="F408" i="1"/>
  <c r="F407" i="1" s="1"/>
  <c r="F406" i="1" s="1"/>
  <c r="H371" i="1"/>
  <c r="H370" i="1" s="1"/>
  <c r="H369" i="1" s="1"/>
  <c r="G371" i="1"/>
  <c r="G370" i="1" s="1"/>
  <c r="G369" i="1" s="1"/>
  <c r="F371" i="1"/>
  <c r="F370" i="1" s="1"/>
  <c r="F369" i="1" s="1"/>
  <c r="H367" i="1"/>
  <c r="H366" i="1" s="1"/>
  <c r="H365" i="1" s="1"/>
  <c r="G367" i="1"/>
  <c r="G366" i="1" s="1"/>
  <c r="G365" i="1" s="1"/>
  <c r="F367" i="1"/>
  <c r="F366" i="1" s="1"/>
  <c r="F365" i="1" s="1"/>
  <c r="H359" i="1"/>
  <c r="H358" i="1" s="1"/>
  <c r="H357" i="1" s="1"/>
  <c r="G359" i="1"/>
  <c r="G358" i="1" s="1"/>
  <c r="G357" i="1" s="1"/>
  <c r="F359" i="1"/>
  <c r="F358" i="1" s="1"/>
  <c r="F357" i="1" s="1"/>
  <c r="H355" i="1"/>
  <c r="H354" i="1" s="1"/>
  <c r="H353" i="1" s="1"/>
  <c r="G355" i="1"/>
  <c r="G354" i="1" s="1"/>
  <c r="G353" i="1" s="1"/>
  <c r="F355" i="1"/>
  <c r="F354" i="1" s="1"/>
  <c r="F353" i="1" s="1"/>
  <c r="H351" i="1"/>
  <c r="G351" i="1"/>
  <c r="F351" i="1"/>
  <c r="H344" i="1"/>
  <c r="G344" i="1"/>
  <c r="F344" i="1"/>
  <c r="H333" i="1"/>
  <c r="G333" i="1"/>
  <c r="F333" i="1"/>
  <c r="H327" i="1"/>
  <c r="H326" i="1" s="1"/>
  <c r="H325" i="1" s="1"/>
  <c r="H324" i="1" s="1"/>
  <c r="H323" i="1" s="1"/>
  <c r="G327" i="1"/>
  <c r="G326" i="1" s="1"/>
  <c r="G325" i="1" s="1"/>
  <c r="G324" i="1" s="1"/>
  <c r="G323" i="1" s="1"/>
  <c r="F327" i="1"/>
  <c r="F326" i="1" s="1"/>
  <c r="F325" i="1" s="1"/>
  <c r="F324" i="1" s="1"/>
  <c r="F323" i="1" s="1"/>
  <c r="H321" i="1"/>
  <c r="H320" i="1" s="1"/>
  <c r="H319" i="1" s="1"/>
  <c r="H318" i="1" s="1"/>
  <c r="H317" i="1" s="1"/>
  <c r="G321" i="1"/>
  <c r="G320" i="1" s="1"/>
  <c r="G319" i="1" s="1"/>
  <c r="G318" i="1" s="1"/>
  <c r="G317" i="1" s="1"/>
  <c r="F321" i="1"/>
  <c r="F320" i="1" s="1"/>
  <c r="F319" i="1" s="1"/>
  <c r="F318" i="1" s="1"/>
  <c r="F317" i="1" s="1"/>
  <c r="H307" i="1"/>
  <c r="H306" i="1" s="1"/>
  <c r="H305" i="1" s="1"/>
  <c r="G307" i="1"/>
  <c r="G306" i="1" s="1"/>
  <c r="G305" i="1" s="1"/>
  <c r="F307" i="1"/>
  <c r="F306" i="1" s="1"/>
  <c r="F305" i="1" s="1"/>
  <c r="H292" i="1"/>
  <c r="H291" i="1" s="1"/>
  <c r="H290" i="1" s="1"/>
  <c r="G292" i="1"/>
  <c r="G291" i="1" s="1"/>
  <c r="G290" i="1" s="1"/>
  <c r="F292" i="1"/>
  <c r="F291" i="1" s="1"/>
  <c r="F290" i="1" s="1"/>
  <c r="H285" i="1"/>
  <c r="H284" i="1" s="1"/>
  <c r="H283" i="1" s="1"/>
  <c r="G285" i="1"/>
  <c r="G284" i="1" s="1"/>
  <c r="G283" i="1" s="1"/>
  <c r="F285" i="1"/>
  <c r="F284" i="1" s="1"/>
  <c r="F283" i="1" s="1"/>
  <c r="H277" i="1"/>
  <c r="H276" i="1" s="1"/>
  <c r="H275" i="1" s="1"/>
  <c r="G277" i="1"/>
  <c r="G276" i="1" s="1"/>
  <c r="G275" i="1" s="1"/>
  <c r="F277" i="1"/>
  <c r="F276" i="1" s="1"/>
  <c r="F275" i="1" s="1"/>
  <c r="H273" i="1"/>
  <c r="H272" i="1" s="1"/>
  <c r="H271" i="1" s="1"/>
  <c r="G273" i="1"/>
  <c r="G272" i="1" s="1"/>
  <c r="G271" i="1" s="1"/>
  <c r="F273" i="1"/>
  <c r="F272" i="1" s="1"/>
  <c r="F271" i="1" s="1"/>
  <c r="H269" i="1"/>
  <c r="H268" i="1" s="1"/>
  <c r="H267" i="1" s="1"/>
  <c r="G269" i="1"/>
  <c r="G268" i="1" s="1"/>
  <c r="G267" i="1" s="1"/>
  <c r="F269" i="1"/>
  <c r="F268" i="1" s="1"/>
  <c r="F267" i="1" s="1"/>
  <c r="H258" i="1"/>
  <c r="H257" i="1" s="1"/>
  <c r="H256" i="1" s="1"/>
  <c r="G258" i="1"/>
  <c r="G257" i="1" s="1"/>
  <c r="G256" i="1" s="1"/>
  <c r="F258" i="1"/>
  <c r="F257" i="1" s="1"/>
  <c r="F256" i="1" s="1"/>
  <c r="H252" i="1"/>
  <c r="H251" i="1" s="1"/>
  <c r="H250" i="1" s="1"/>
  <c r="G252" i="1"/>
  <c r="G251" i="1" s="1"/>
  <c r="G250" i="1" s="1"/>
  <c r="F252" i="1"/>
  <c r="F251" i="1" s="1"/>
  <c r="F250" i="1" s="1"/>
  <c r="H243" i="1"/>
  <c r="H242" i="1" s="1"/>
  <c r="H241" i="1" s="1"/>
  <c r="G243" i="1"/>
  <c r="F243" i="1"/>
  <c r="G242" i="1"/>
  <c r="G241" i="1" s="1"/>
  <c r="F242" i="1"/>
  <c r="F241" i="1" s="1"/>
  <c r="H236" i="1"/>
  <c r="G236" i="1"/>
  <c r="F236" i="1"/>
  <c r="H235" i="1"/>
  <c r="H234" i="1" s="1"/>
  <c r="G235" i="1"/>
  <c r="G234" i="1" s="1"/>
  <c r="F235" i="1"/>
  <c r="F234" i="1" s="1"/>
  <c r="H229" i="1"/>
  <c r="G229" i="1"/>
  <c r="F229" i="1"/>
  <c r="H228" i="1"/>
  <c r="H227" i="1" s="1"/>
  <c r="G228" i="1"/>
  <c r="G227" i="1" s="1"/>
  <c r="F228" i="1"/>
  <c r="F227" i="1" s="1"/>
  <c r="H224" i="1"/>
  <c r="G224" i="1"/>
  <c r="F224" i="1"/>
  <c r="H223" i="1"/>
  <c r="H222" i="1" s="1"/>
  <c r="G223" i="1"/>
  <c r="G222" i="1" s="1"/>
  <c r="F223" i="1"/>
  <c r="F222" i="1" s="1"/>
  <c r="H217" i="1"/>
  <c r="H216" i="1" s="1"/>
  <c r="G217" i="1"/>
  <c r="F217" i="1"/>
  <c r="G216" i="1"/>
  <c r="F216" i="1"/>
  <c r="H213" i="1"/>
  <c r="G213" i="1"/>
  <c r="F213" i="1"/>
  <c r="H212" i="1"/>
  <c r="G212" i="1"/>
  <c r="F212" i="1"/>
  <c r="H205" i="1"/>
  <c r="H204" i="1" s="1"/>
  <c r="H203" i="1" s="1"/>
  <c r="H202" i="1" s="1"/>
  <c r="H201" i="1" s="1"/>
  <c r="G205" i="1"/>
  <c r="G204" i="1" s="1"/>
  <c r="G203" i="1" s="1"/>
  <c r="G202" i="1" s="1"/>
  <c r="G201" i="1" s="1"/>
  <c r="F205" i="1"/>
  <c r="F204" i="1" s="1"/>
  <c r="F203" i="1" s="1"/>
  <c r="F202" i="1" s="1"/>
  <c r="F201" i="1" s="1"/>
  <c r="H195" i="1"/>
  <c r="H194" i="1" s="1"/>
  <c r="H193" i="1" s="1"/>
  <c r="H192" i="1" s="1"/>
  <c r="H191" i="1" s="1"/>
  <c r="G195" i="1"/>
  <c r="G194" i="1" s="1"/>
  <c r="G193" i="1" s="1"/>
  <c r="G192" i="1" s="1"/>
  <c r="G191" i="1" s="1"/>
  <c r="F195" i="1"/>
  <c r="F194" i="1" s="1"/>
  <c r="F193" i="1" s="1"/>
  <c r="F192" i="1" s="1"/>
  <c r="F191" i="1" s="1"/>
  <c r="H189" i="1"/>
  <c r="H188" i="1" s="1"/>
  <c r="H187" i="1" s="1"/>
  <c r="H186" i="1" s="1"/>
  <c r="H185" i="1" s="1"/>
  <c r="G189" i="1"/>
  <c r="G188" i="1" s="1"/>
  <c r="G187" i="1" s="1"/>
  <c r="G186" i="1" s="1"/>
  <c r="G185" i="1" s="1"/>
  <c r="F189" i="1"/>
  <c r="F188" i="1" s="1"/>
  <c r="F187" i="1" s="1"/>
  <c r="F186" i="1" s="1"/>
  <c r="F185" i="1" s="1"/>
  <c r="H180" i="1"/>
  <c r="H179" i="1" s="1"/>
  <c r="H178" i="1" s="1"/>
  <c r="H177" i="1" s="1"/>
  <c r="H176" i="1" s="1"/>
  <c r="H175" i="1" s="1"/>
  <c r="G180" i="1"/>
  <c r="G179" i="1" s="1"/>
  <c r="G178" i="1" s="1"/>
  <c r="G177" i="1" s="1"/>
  <c r="G176" i="1" s="1"/>
  <c r="G175" i="1" s="1"/>
  <c r="F180" i="1"/>
  <c r="F179" i="1" s="1"/>
  <c r="F178" i="1" s="1"/>
  <c r="F177" i="1" s="1"/>
  <c r="F176" i="1" s="1"/>
  <c r="F175" i="1" s="1"/>
  <c r="H171" i="1"/>
  <c r="H170" i="1" s="1"/>
  <c r="H169" i="1" s="1"/>
  <c r="G171" i="1"/>
  <c r="G170" i="1" s="1"/>
  <c r="G169" i="1" s="1"/>
  <c r="F171" i="1"/>
  <c r="F170" i="1" s="1"/>
  <c r="F169" i="1" s="1"/>
  <c r="H167" i="1"/>
  <c r="H166" i="1" s="1"/>
  <c r="H165" i="1" s="1"/>
  <c r="G167" i="1"/>
  <c r="G166" i="1" s="1"/>
  <c r="G165" i="1" s="1"/>
  <c r="F167" i="1"/>
  <c r="F166" i="1" s="1"/>
  <c r="F165" i="1" s="1"/>
  <c r="H163" i="1"/>
  <c r="H162" i="1" s="1"/>
  <c r="G163" i="1"/>
  <c r="G162" i="1" s="1"/>
  <c r="F163" i="1"/>
  <c r="F162" i="1" s="1"/>
  <c r="H152" i="1"/>
  <c r="H151" i="1" s="1"/>
  <c r="G152" i="1"/>
  <c r="G151" i="1" s="1"/>
  <c r="F152" i="1"/>
  <c r="F151" i="1" s="1"/>
  <c r="H148" i="1"/>
  <c r="H147" i="1" s="1"/>
  <c r="H146" i="1" s="1"/>
  <c r="G148" i="1"/>
  <c r="G147" i="1" s="1"/>
  <c r="G146" i="1" s="1"/>
  <c r="F148" i="1"/>
  <c r="F147" i="1" s="1"/>
  <c r="F146" i="1" s="1"/>
  <c r="H141" i="1"/>
  <c r="G141" i="1"/>
  <c r="F141" i="1"/>
  <c r="H134" i="1"/>
  <c r="G134" i="1"/>
  <c r="F134" i="1"/>
  <c r="H128" i="1"/>
  <c r="G128" i="1"/>
  <c r="F128" i="1"/>
  <c r="H118" i="1"/>
  <c r="H117" i="1" s="1"/>
  <c r="H116" i="1" s="1"/>
  <c r="H115" i="1" s="1"/>
  <c r="H114" i="1" s="1"/>
  <c r="H113" i="1" s="1"/>
  <c r="H112" i="1" s="1"/>
  <c r="H111" i="1" s="1"/>
  <c r="G118" i="1"/>
  <c r="G117" i="1" s="1"/>
  <c r="G116" i="1" s="1"/>
  <c r="G115" i="1" s="1"/>
  <c r="G114" i="1" s="1"/>
  <c r="G113" i="1" s="1"/>
  <c r="G112" i="1" s="1"/>
  <c r="G111" i="1" s="1"/>
  <c r="F118" i="1"/>
  <c r="F117" i="1" s="1"/>
  <c r="F116" i="1" s="1"/>
  <c r="F115" i="1" s="1"/>
  <c r="F114" i="1" s="1"/>
  <c r="F113" i="1" s="1"/>
  <c r="F112" i="1" s="1"/>
  <c r="F111" i="1" s="1"/>
  <c r="H109" i="1"/>
  <c r="H108" i="1" s="1"/>
  <c r="H107" i="1" s="1"/>
  <c r="H106" i="1" s="1"/>
  <c r="G109" i="1"/>
  <c r="G108" i="1" s="1"/>
  <c r="G107" i="1" s="1"/>
  <c r="G106" i="1" s="1"/>
  <c r="F109" i="1"/>
  <c r="F108" i="1" s="1"/>
  <c r="F107" i="1" s="1"/>
  <c r="F106" i="1" s="1"/>
  <c r="H104" i="1"/>
  <c r="H103" i="1" s="1"/>
  <c r="H102" i="1" s="1"/>
  <c r="G104" i="1"/>
  <c r="G103" i="1" s="1"/>
  <c r="G102" i="1" s="1"/>
  <c r="F104" i="1"/>
  <c r="F103" i="1" s="1"/>
  <c r="F102" i="1" s="1"/>
  <c r="H100" i="1"/>
  <c r="H99" i="1" s="1"/>
  <c r="H98" i="1" s="1"/>
  <c r="G100" i="1"/>
  <c r="G99" i="1" s="1"/>
  <c r="G98" i="1" s="1"/>
  <c r="F100" i="1"/>
  <c r="F99" i="1" s="1"/>
  <c r="F98" i="1" s="1"/>
  <c r="H94" i="1"/>
  <c r="H93" i="1" s="1"/>
  <c r="H92" i="1" s="1"/>
  <c r="G94" i="1"/>
  <c r="G93" i="1" s="1"/>
  <c r="G92" i="1" s="1"/>
  <c r="F94" i="1"/>
  <c r="F93" i="1" s="1"/>
  <c r="F92" i="1" s="1"/>
  <c r="H90" i="1"/>
  <c r="H89" i="1" s="1"/>
  <c r="H88" i="1" s="1"/>
  <c r="G90" i="1"/>
  <c r="G89" i="1" s="1"/>
  <c r="G88" i="1" s="1"/>
  <c r="F90" i="1"/>
  <c r="F89" i="1" s="1"/>
  <c r="F88" i="1" s="1"/>
  <c r="H81" i="1"/>
  <c r="H80" i="1" s="1"/>
  <c r="G81" i="1"/>
  <c r="G80" i="1" s="1"/>
  <c r="F81" i="1"/>
  <c r="F80" i="1" s="1"/>
  <c r="H77" i="1"/>
  <c r="G77" i="1"/>
  <c r="F77" i="1"/>
  <c r="H73" i="1"/>
  <c r="G73" i="1"/>
  <c r="F73" i="1"/>
  <c r="H69" i="1"/>
  <c r="H68" i="1" s="1"/>
  <c r="G69" i="1"/>
  <c r="G68" i="1" s="1"/>
  <c r="F69" i="1"/>
  <c r="F68" i="1" s="1"/>
  <c r="H65" i="1"/>
  <c r="G65" i="1"/>
  <c r="F65" i="1"/>
  <c r="H63" i="1"/>
  <c r="G63" i="1"/>
  <c r="F63" i="1"/>
  <c r="H57" i="1"/>
  <c r="G57" i="1"/>
  <c r="F57" i="1"/>
  <c r="H55" i="1"/>
  <c r="G55" i="1"/>
  <c r="F55" i="1"/>
  <c r="H51" i="1"/>
  <c r="G51" i="1"/>
  <c r="F51" i="1"/>
  <c r="H49" i="1"/>
  <c r="G49" i="1"/>
  <c r="F49" i="1"/>
  <c r="H37" i="1"/>
  <c r="G37" i="1"/>
  <c r="F37" i="1"/>
  <c r="H34" i="1"/>
  <c r="G34" i="1"/>
  <c r="F34" i="1"/>
  <c r="H26" i="1"/>
  <c r="G26" i="1"/>
  <c r="F26" i="1"/>
  <c r="H12" i="1"/>
  <c r="G12" i="1"/>
  <c r="F12" i="1"/>
  <c r="H10" i="1"/>
  <c r="G10" i="1"/>
  <c r="F10" i="1"/>
  <c r="G1515" i="1" l="1"/>
  <c r="G1514" i="1" s="1"/>
  <c r="G1513" i="1" s="1"/>
  <c r="G1512" i="1" s="1"/>
  <c r="G1504" i="1" s="1"/>
  <c r="F1515" i="1"/>
  <c r="F1514" i="1" s="1"/>
  <c r="F1513" i="1" s="1"/>
  <c r="F1512" i="1" s="1"/>
  <c r="F1504" i="1" s="1"/>
  <c r="H1515" i="1"/>
  <c r="H1514" i="1" s="1"/>
  <c r="H1513" i="1" s="1"/>
  <c r="H1512" i="1" s="1"/>
  <c r="H1504" i="1" s="1"/>
  <c r="H1491" i="1"/>
  <c r="H1490" i="1" s="1"/>
  <c r="G1491" i="1"/>
  <c r="G1490" i="1" s="1"/>
  <c r="F1491" i="1"/>
  <c r="F1490" i="1" s="1"/>
  <c r="H1482" i="1"/>
  <c r="G1482" i="1"/>
  <c r="F1482" i="1"/>
  <c r="H1462" i="1"/>
  <c r="G1462" i="1"/>
  <c r="F1462" i="1"/>
  <c r="H1441" i="1"/>
  <c r="H1440" i="1" s="1"/>
  <c r="H1439" i="1" s="1"/>
  <c r="H1438" i="1" s="1"/>
  <c r="G1441" i="1"/>
  <c r="G1440" i="1" s="1"/>
  <c r="G1439" i="1" s="1"/>
  <c r="G1438" i="1" s="1"/>
  <c r="F1441" i="1"/>
  <c r="F1440" i="1" s="1"/>
  <c r="F1439" i="1" s="1"/>
  <c r="F1438" i="1" s="1"/>
  <c r="H1415" i="1"/>
  <c r="H1414" i="1" s="1"/>
  <c r="H1413" i="1" s="1"/>
  <c r="H1412" i="1" s="1"/>
  <c r="G1415" i="1"/>
  <c r="G1414" i="1" s="1"/>
  <c r="G1413" i="1" s="1"/>
  <c r="G1412" i="1" s="1"/>
  <c r="F1415" i="1"/>
  <c r="F1414" i="1" s="1"/>
  <c r="F1413" i="1" s="1"/>
  <c r="F1412" i="1" s="1"/>
  <c r="H1386" i="1"/>
  <c r="G1386" i="1"/>
  <c r="F1386" i="1"/>
  <c r="H1363" i="1"/>
  <c r="H1362" i="1" s="1"/>
  <c r="G1363" i="1"/>
  <c r="G1362" i="1" s="1"/>
  <c r="F1363" i="1"/>
  <c r="F1362" i="1" s="1"/>
  <c r="H1321" i="1"/>
  <c r="G1321" i="1"/>
  <c r="F1321" i="1"/>
  <c r="H1316" i="1"/>
  <c r="H1315" i="1" s="1"/>
  <c r="H1306" i="1" s="1"/>
  <c r="G1316" i="1"/>
  <c r="G1315" i="1" s="1"/>
  <c r="G1306" i="1" s="1"/>
  <c r="F1316" i="1"/>
  <c r="F1315" i="1" s="1"/>
  <c r="F1306" i="1" s="1"/>
  <c r="H1294" i="1"/>
  <c r="H1289" i="1" s="1"/>
  <c r="G1294" i="1"/>
  <c r="G1289" i="1" s="1"/>
  <c r="F1294" i="1"/>
  <c r="F1289" i="1" s="1"/>
  <c r="H1279" i="1"/>
  <c r="H1278" i="1" s="1"/>
  <c r="G1279" i="1"/>
  <c r="G1278" i="1" s="1"/>
  <c r="F1279" i="1"/>
  <c r="F1278" i="1" s="1"/>
  <c r="H1261" i="1"/>
  <c r="G1261" i="1"/>
  <c r="F1261" i="1"/>
  <c r="H1249" i="1"/>
  <c r="H1248" i="1" s="1"/>
  <c r="H1247" i="1" s="1"/>
  <c r="G1249" i="1"/>
  <c r="G1248" i="1" s="1"/>
  <c r="G1247" i="1" s="1"/>
  <c r="F1249" i="1"/>
  <c r="F1248" i="1" s="1"/>
  <c r="F1247" i="1" s="1"/>
  <c r="H1237" i="1"/>
  <c r="H1236" i="1" s="1"/>
  <c r="H1235" i="1" s="1"/>
  <c r="G1237" i="1"/>
  <c r="G1236" i="1" s="1"/>
  <c r="G1235" i="1" s="1"/>
  <c r="F1237" i="1"/>
  <c r="F1236" i="1" s="1"/>
  <c r="F1235" i="1" s="1"/>
  <c r="H1227" i="1"/>
  <c r="G1227" i="1"/>
  <c r="F1227" i="1"/>
  <c r="H1194" i="1"/>
  <c r="G1194" i="1"/>
  <c r="F1194" i="1"/>
  <c r="H1175" i="1"/>
  <c r="G1175" i="1"/>
  <c r="F1175" i="1"/>
  <c r="H1160" i="1"/>
  <c r="G1160" i="1"/>
  <c r="F1160" i="1"/>
  <c r="H1153" i="1"/>
  <c r="H1152" i="1" s="1"/>
  <c r="G1153" i="1"/>
  <c r="G1152" i="1" s="1"/>
  <c r="F1153" i="1"/>
  <c r="F1152" i="1" s="1"/>
  <c r="H1144" i="1"/>
  <c r="H1139" i="1" s="1"/>
  <c r="G1144" i="1"/>
  <c r="G1139" i="1" s="1"/>
  <c r="F1144" i="1"/>
  <c r="F1139" i="1" s="1"/>
  <c r="H1128" i="1"/>
  <c r="H1127" i="1" s="1"/>
  <c r="G1128" i="1"/>
  <c r="G1127" i="1" s="1"/>
  <c r="F1128" i="1"/>
  <c r="F1127" i="1" s="1"/>
  <c r="H1112" i="1"/>
  <c r="H1111" i="1" s="1"/>
  <c r="G1112" i="1"/>
  <c r="G1111" i="1" s="1"/>
  <c r="F1112" i="1"/>
  <c r="F1111" i="1" s="1"/>
  <c r="H1099" i="1"/>
  <c r="G1099" i="1"/>
  <c r="F1099" i="1"/>
  <c r="H1090" i="1"/>
  <c r="G1090" i="1"/>
  <c r="F1090" i="1"/>
  <c r="H1052" i="1"/>
  <c r="G1052" i="1"/>
  <c r="F1052" i="1"/>
  <c r="F1036" i="1"/>
  <c r="F1035" i="1" s="1"/>
  <c r="H1036" i="1"/>
  <c r="H1035" i="1" s="1"/>
  <c r="G1036" i="1"/>
  <c r="G1035" i="1" s="1"/>
  <c r="H1009" i="1"/>
  <c r="H1008" i="1" s="1"/>
  <c r="G1009" i="1"/>
  <c r="G1008" i="1" s="1"/>
  <c r="F1009" i="1"/>
  <c r="F1008" i="1" s="1"/>
  <c r="H994" i="1"/>
  <c r="G994" i="1"/>
  <c r="F994" i="1"/>
  <c r="H973" i="1"/>
  <c r="G973" i="1"/>
  <c r="F973" i="1"/>
  <c r="H963" i="1"/>
  <c r="H962" i="1" s="1"/>
  <c r="H954" i="1" s="1"/>
  <c r="G963" i="1"/>
  <c r="G962" i="1" s="1"/>
  <c r="G954" i="1" s="1"/>
  <c r="F963" i="1"/>
  <c r="F962" i="1" s="1"/>
  <c r="F954" i="1" s="1"/>
  <c r="H943" i="1"/>
  <c r="H942" i="1" s="1"/>
  <c r="H936" i="1" s="1"/>
  <c r="G943" i="1"/>
  <c r="G942" i="1" s="1"/>
  <c r="G936" i="1" s="1"/>
  <c r="F943" i="1"/>
  <c r="F942" i="1" s="1"/>
  <c r="F936" i="1" s="1"/>
  <c r="H922" i="1"/>
  <c r="G922" i="1"/>
  <c r="F922" i="1"/>
  <c r="H901" i="1"/>
  <c r="G901" i="1"/>
  <c r="F901" i="1"/>
  <c r="H885" i="1"/>
  <c r="H877" i="1" s="1"/>
  <c r="G885" i="1"/>
  <c r="G877" i="1" s="1"/>
  <c r="F885" i="1"/>
  <c r="F877" i="1" s="1"/>
  <c r="H869" i="1"/>
  <c r="H868" i="1" s="1"/>
  <c r="H867" i="1" s="1"/>
  <c r="G869" i="1"/>
  <c r="G868" i="1" s="1"/>
  <c r="G867" i="1" s="1"/>
  <c r="F869" i="1"/>
  <c r="F868" i="1" s="1"/>
  <c r="F867" i="1" s="1"/>
  <c r="H856" i="1"/>
  <c r="H851" i="1" s="1"/>
  <c r="H850" i="1" s="1"/>
  <c r="G856" i="1"/>
  <c r="G851" i="1" s="1"/>
  <c r="G850" i="1" s="1"/>
  <c r="F856" i="1"/>
  <c r="F851" i="1" s="1"/>
  <c r="F850" i="1" s="1"/>
  <c r="H843" i="1"/>
  <c r="G843" i="1"/>
  <c r="F843" i="1"/>
  <c r="H827" i="1"/>
  <c r="G827" i="1"/>
  <c r="F827" i="1"/>
  <c r="H806" i="1"/>
  <c r="G806" i="1"/>
  <c r="F806" i="1"/>
  <c r="F784" i="1"/>
  <c r="H784" i="1"/>
  <c r="G784" i="1"/>
  <c r="H773" i="1"/>
  <c r="G773" i="1"/>
  <c r="F773" i="1"/>
  <c r="H759" i="1"/>
  <c r="G759" i="1"/>
  <c r="F759" i="1"/>
  <c r="H752" i="1"/>
  <c r="G752" i="1"/>
  <c r="F752" i="1"/>
  <c r="H742" i="1"/>
  <c r="G742" i="1"/>
  <c r="F742" i="1"/>
  <c r="H729" i="1"/>
  <c r="H707" i="1" s="1"/>
  <c r="H706" i="1" s="1"/>
  <c r="G729" i="1"/>
  <c r="G707" i="1" s="1"/>
  <c r="G706" i="1" s="1"/>
  <c r="F729" i="1"/>
  <c r="F707" i="1" s="1"/>
  <c r="F706" i="1" s="1"/>
  <c r="H676" i="1"/>
  <c r="H675" i="1" s="1"/>
  <c r="G676" i="1"/>
  <c r="G675" i="1" s="1"/>
  <c r="F676" i="1"/>
  <c r="F675" i="1" s="1"/>
  <c r="H664" i="1"/>
  <c r="H663" i="1" s="1"/>
  <c r="G664" i="1"/>
  <c r="G663" i="1" s="1"/>
  <c r="F664" i="1"/>
  <c r="F663" i="1" s="1"/>
  <c r="H654" i="1"/>
  <c r="H646" i="1" s="1"/>
  <c r="G654" i="1"/>
  <c r="G646" i="1" s="1"/>
  <c r="F654" i="1"/>
  <c r="F647" i="1"/>
  <c r="G622" i="1"/>
  <c r="G621" i="1" s="1"/>
  <c r="H622" i="1"/>
  <c r="H621" i="1" s="1"/>
  <c r="F622" i="1"/>
  <c r="F621" i="1" s="1"/>
  <c r="G609" i="1"/>
  <c r="F604" i="1"/>
  <c r="F603" i="1" s="1"/>
  <c r="F602" i="1" s="1"/>
  <c r="H604" i="1"/>
  <c r="H603" i="1" s="1"/>
  <c r="H602" i="1" s="1"/>
  <c r="G604" i="1"/>
  <c r="G603" i="1" s="1"/>
  <c r="G602" i="1" s="1"/>
  <c r="G592" i="1"/>
  <c r="G591" i="1" s="1"/>
  <c r="F592" i="1"/>
  <c r="F591" i="1" s="1"/>
  <c r="H592" i="1"/>
  <c r="H591" i="1" s="1"/>
  <c r="H545" i="1"/>
  <c r="G545" i="1"/>
  <c r="F545" i="1"/>
  <c r="H538" i="1"/>
  <c r="H533" i="1" s="1"/>
  <c r="G538" i="1"/>
  <c r="G533" i="1" s="1"/>
  <c r="F538" i="1"/>
  <c r="F533" i="1" s="1"/>
  <c r="H520" i="1"/>
  <c r="G520" i="1"/>
  <c r="F520" i="1"/>
  <c r="H489" i="1"/>
  <c r="G489" i="1"/>
  <c r="F489" i="1"/>
  <c r="H475" i="1"/>
  <c r="G475" i="1"/>
  <c r="F475" i="1"/>
  <c r="H430" i="1"/>
  <c r="H429" i="1" s="1"/>
  <c r="G430" i="1"/>
  <c r="G429" i="1" s="1"/>
  <c r="F430" i="1"/>
  <c r="F429" i="1" s="1"/>
  <c r="H411" i="1"/>
  <c r="H410" i="1" s="1"/>
  <c r="G411" i="1"/>
  <c r="G410" i="1" s="1"/>
  <c r="F411" i="1"/>
  <c r="F410" i="1" s="1"/>
  <c r="H332" i="1"/>
  <c r="H331" i="1" s="1"/>
  <c r="H330" i="1" s="1"/>
  <c r="G332" i="1"/>
  <c r="G331" i="1" s="1"/>
  <c r="G330" i="1" s="1"/>
  <c r="F332" i="1"/>
  <c r="F331" i="1" s="1"/>
  <c r="F330" i="1" s="1"/>
  <c r="H282" i="1"/>
  <c r="G282" i="1"/>
  <c r="F282" i="1"/>
  <c r="H240" i="1"/>
  <c r="G240" i="1"/>
  <c r="F240" i="1"/>
  <c r="F221" i="1"/>
  <c r="H221" i="1"/>
  <c r="G221" i="1"/>
  <c r="F211" i="1"/>
  <c r="F210" i="1" s="1"/>
  <c r="F209" i="1" s="1"/>
  <c r="H211" i="1"/>
  <c r="H210" i="1" s="1"/>
  <c r="H209" i="1" s="1"/>
  <c r="G211" i="1"/>
  <c r="G210" i="1" s="1"/>
  <c r="G209" i="1" s="1"/>
  <c r="H184" i="1"/>
  <c r="G184" i="1"/>
  <c r="F184" i="1"/>
  <c r="H150" i="1"/>
  <c r="G150" i="1"/>
  <c r="F150" i="1"/>
  <c r="H127" i="1"/>
  <c r="H126" i="1" s="1"/>
  <c r="G127" i="1"/>
  <c r="G126" i="1" s="1"/>
  <c r="F127" i="1"/>
  <c r="F126" i="1" s="1"/>
  <c r="H87" i="1"/>
  <c r="H86" i="1" s="1"/>
  <c r="H85" i="1" s="1"/>
  <c r="H84" i="1" s="1"/>
  <c r="H83" i="1" s="1"/>
  <c r="G87" i="1"/>
  <c r="G86" i="1" s="1"/>
  <c r="G85" i="1" s="1"/>
  <c r="G84" i="1" s="1"/>
  <c r="G83" i="1" s="1"/>
  <c r="F87" i="1"/>
  <c r="F86" i="1" s="1"/>
  <c r="F85" i="1" s="1"/>
  <c r="F84" i="1" s="1"/>
  <c r="F83" i="1" s="1"/>
  <c r="H72" i="1"/>
  <c r="G72" i="1"/>
  <c r="F72" i="1"/>
  <c r="H62" i="1"/>
  <c r="G62" i="1"/>
  <c r="F62" i="1"/>
  <c r="H36" i="1"/>
  <c r="G36" i="1"/>
  <c r="F36" i="1"/>
  <c r="F9" i="1"/>
  <c r="H9" i="1"/>
  <c r="G9" i="1"/>
  <c r="H1461" i="1" l="1"/>
  <c r="H1460" i="1" s="1"/>
  <c r="H1459" i="1" s="1"/>
  <c r="H1451" i="1" s="1"/>
  <c r="G1461" i="1"/>
  <c r="G1460" i="1" s="1"/>
  <c r="G1459" i="1" s="1"/>
  <c r="G1451" i="1" s="1"/>
  <c r="F1461" i="1"/>
  <c r="F1460" i="1" s="1"/>
  <c r="F1459" i="1" s="1"/>
  <c r="F1451" i="1" s="1"/>
  <c r="H1404" i="1"/>
  <c r="G1404" i="1"/>
  <c r="F1404" i="1"/>
  <c r="H1361" i="1"/>
  <c r="H1360" i="1" s="1"/>
  <c r="H1359" i="1" s="1"/>
  <c r="H1358" i="1" s="1"/>
  <c r="G1361" i="1"/>
  <c r="G1360" i="1" s="1"/>
  <c r="G1359" i="1" s="1"/>
  <c r="G1358" i="1" s="1"/>
  <c r="F1361" i="1"/>
  <c r="F1360" i="1" s="1"/>
  <c r="F1359" i="1" s="1"/>
  <c r="F1358" i="1" s="1"/>
  <c r="H1288" i="1"/>
  <c r="H1277" i="1" s="1"/>
  <c r="G1288" i="1"/>
  <c r="G1277" i="1" s="1"/>
  <c r="F1288" i="1"/>
  <c r="F1277" i="1" s="1"/>
  <c r="H1159" i="1"/>
  <c r="H1158" i="1" s="1"/>
  <c r="G1159" i="1"/>
  <c r="G1158" i="1" s="1"/>
  <c r="F1159" i="1"/>
  <c r="F1158" i="1" s="1"/>
  <c r="H1126" i="1"/>
  <c r="H1125" i="1" s="1"/>
  <c r="G1126" i="1"/>
  <c r="G1125" i="1" s="1"/>
  <c r="F1126" i="1"/>
  <c r="F1125" i="1" s="1"/>
  <c r="H1069" i="1"/>
  <c r="H1068" i="1" s="1"/>
  <c r="G1069" i="1"/>
  <c r="G1068" i="1" s="1"/>
  <c r="F1069" i="1"/>
  <c r="F1068" i="1" s="1"/>
  <c r="H993" i="1"/>
  <c r="G993" i="1"/>
  <c r="F993" i="1"/>
  <c r="H896" i="1"/>
  <c r="H895" i="1" s="1"/>
  <c r="H876" i="1" s="1"/>
  <c r="G896" i="1"/>
  <c r="G895" i="1" s="1"/>
  <c r="G876" i="1" s="1"/>
  <c r="F896" i="1"/>
  <c r="F895" i="1" s="1"/>
  <c r="F876" i="1" s="1"/>
  <c r="H826" i="1"/>
  <c r="H805" i="1" s="1"/>
  <c r="H804" i="1" s="1"/>
  <c r="G826" i="1"/>
  <c r="G805" i="1" s="1"/>
  <c r="G804" i="1" s="1"/>
  <c r="F826" i="1"/>
  <c r="F805" i="1" s="1"/>
  <c r="F804" i="1" s="1"/>
  <c r="H751" i="1"/>
  <c r="H741" i="1" s="1"/>
  <c r="H705" i="1" s="1"/>
  <c r="G751" i="1"/>
  <c r="G741" i="1" s="1"/>
  <c r="G705" i="1" s="1"/>
  <c r="F751" i="1"/>
  <c r="F741" i="1" s="1"/>
  <c r="F705" i="1" s="1"/>
  <c r="G620" i="1"/>
  <c r="G619" i="1" s="1"/>
  <c r="F646" i="1"/>
  <c r="F620" i="1" s="1"/>
  <c r="F619" i="1" s="1"/>
  <c r="H620" i="1"/>
  <c r="H619" i="1" s="1"/>
  <c r="G519" i="1"/>
  <c r="G518" i="1" s="1"/>
  <c r="H519" i="1"/>
  <c r="H518" i="1" s="1"/>
  <c r="F519" i="1"/>
  <c r="F518" i="1" s="1"/>
  <c r="H469" i="1"/>
  <c r="H428" i="1" s="1"/>
  <c r="H427" i="1" s="1"/>
  <c r="G469" i="1"/>
  <c r="G428" i="1" s="1"/>
  <c r="G427" i="1" s="1"/>
  <c r="F469" i="1"/>
  <c r="F428" i="1" s="1"/>
  <c r="F427" i="1" s="1"/>
  <c r="H329" i="1"/>
  <c r="H316" i="1" s="1"/>
  <c r="G329" i="1"/>
  <c r="G316" i="1" s="1"/>
  <c r="F329" i="1"/>
  <c r="F316" i="1" s="1"/>
  <c r="H220" i="1"/>
  <c r="H200" i="1" s="1"/>
  <c r="G220" i="1"/>
  <c r="G200" i="1" s="1"/>
  <c r="F220" i="1"/>
  <c r="F200" i="1" s="1"/>
  <c r="H125" i="1"/>
  <c r="H124" i="1" s="1"/>
  <c r="H123" i="1" s="1"/>
  <c r="H122" i="1" s="1"/>
  <c r="H121" i="1" s="1"/>
  <c r="G125" i="1"/>
  <c r="G124" i="1" s="1"/>
  <c r="G123" i="1" s="1"/>
  <c r="G122" i="1" s="1"/>
  <c r="G121" i="1" s="1"/>
  <c r="F125" i="1"/>
  <c r="F124" i="1" s="1"/>
  <c r="F123" i="1" s="1"/>
  <c r="F122" i="1" s="1"/>
  <c r="F121" i="1" s="1"/>
  <c r="H8" i="1"/>
  <c r="H7" i="1" s="1"/>
  <c r="H6" i="1" s="1"/>
  <c r="H5" i="1" s="1"/>
  <c r="H4" i="1" s="1"/>
  <c r="H3" i="1" s="1"/>
  <c r="G8" i="1"/>
  <c r="G7" i="1" s="1"/>
  <c r="G6" i="1" s="1"/>
  <c r="G5" i="1" s="1"/>
  <c r="G4" i="1" s="1"/>
  <c r="G3" i="1" s="1"/>
  <c r="F8" i="1"/>
  <c r="F7" i="1" s="1"/>
  <c r="F6" i="1" s="1"/>
  <c r="F5" i="1" s="1"/>
  <c r="F4" i="1" s="1"/>
  <c r="F3" i="1" s="1"/>
  <c r="H1357" i="1" l="1"/>
  <c r="G1357" i="1"/>
  <c r="F1357" i="1"/>
  <c r="H1124" i="1"/>
  <c r="G1124" i="1"/>
  <c r="F1124" i="1"/>
  <c r="H986" i="1"/>
  <c r="G986" i="1"/>
  <c r="F986" i="1"/>
  <c r="H183" i="1" l="1"/>
  <c r="H182" i="1" s="1"/>
  <c r="G183" i="1"/>
  <c r="G182" i="1" s="1"/>
  <c r="F183" i="1"/>
  <c r="F182" i="1" s="1"/>
</calcChain>
</file>

<file path=xl/sharedStrings.xml><?xml version="1.0" encoding="utf-8"?>
<sst xmlns="http://schemas.openxmlformats.org/spreadsheetml/2006/main" count="3081" uniqueCount="1087">
  <si>
    <t>PU</t>
  </si>
  <si>
    <t>PK</t>
  </si>
  <si>
    <t>PP</t>
  </si>
  <si>
    <t>Konto</t>
  </si>
  <si>
    <t>Opis</t>
  </si>
  <si>
    <t>Realizacija: 2023</t>
  </si>
  <si>
    <t>Veljavni proračun: 2023/3</t>
  </si>
  <si>
    <t>Sprejeti proračun: 2023/3</t>
  </si>
  <si>
    <t>.</t>
  </si>
  <si>
    <t>70</t>
  </si>
  <si>
    <t>DAVČNI PRIHODKI</t>
  </si>
  <si>
    <t>700</t>
  </si>
  <si>
    <t>Davki na dohodek in dobiček</t>
  </si>
  <si>
    <t>700020</t>
  </si>
  <si>
    <t>Dohodnina - občinski vir</t>
  </si>
  <si>
    <t>703</t>
  </si>
  <si>
    <t>Davki na premoženje</t>
  </si>
  <si>
    <t>703000</t>
  </si>
  <si>
    <t>Davek od premoženja od stavb - od fizičnih oseb</t>
  </si>
  <si>
    <t>703001</t>
  </si>
  <si>
    <t>Davek od premoženja od prostorov za počitek in rekreacijo</t>
  </si>
  <si>
    <t>703002</t>
  </si>
  <si>
    <t>Zamudne obresti od davkov na nepremičnine</t>
  </si>
  <si>
    <t>703003</t>
  </si>
  <si>
    <t>Nadomestilo za uporabo stavbnega zemljišča - od pravnih oseb</t>
  </si>
  <si>
    <t>703004</t>
  </si>
  <si>
    <t>Nadomestilo za uporabo stavbnega zemljišča - od fizičnih oseb</t>
  </si>
  <si>
    <t>703005</t>
  </si>
  <si>
    <t>Zamudne obresti iz naslova nadomestila za uporabo stavbnega zemljišča</t>
  </si>
  <si>
    <t>703100</t>
  </si>
  <si>
    <t>Davek na vodna plovila</t>
  </si>
  <si>
    <t>703101</t>
  </si>
  <si>
    <t>Zamudne obresti od davkov na premičnine</t>
  </si>
  <si>
    <t>703200</t>
  </si>
  <si>
    <t>Davek na dediščine in darila</t>
  </si>
  <si>
    <t>703202</t>
  </si>
  <si>
    <t>Zamudne obresti od davka na dediščine in darila</t>
  </si>
  <si>
    <t>703300</t>
  </si>
  <si>
    <t>Davek na promet nepremičnin - od pravnih oseb</t>
  </si>
  <si>
    <t>703301</t>
  </si>
  <si>
    <t>Davek na promet nepremičnin - od fizičnih oseb</t>
  </si>
  <si>
    <t>703303</t>
  </si>
  <si>
    <t>Zamudne obresti od davka na promet nepremičnin</t>
  </si>
  <si>
    <t>704</t>
  </si>
  <si>
    <t>Domači davki na blago in storitve</t>
  </si>
  <si>
    <t>704403</t>
  </si>
  <si>
    <t>Davek na dobitke od iger na srečo</t>
  </si>
  <si>
    <t>704405</t>
  </si>
  <si>
    <t>Zamudne obresti od davka na dobitke od iger na srečo</t>
  </si>
  <si>
    <t>704700</t>
  </si>
  <si>
    <t>Okoljska dajatev za onesnaževanje okolja zaradi odvajanja odpadnih voda</t>
  </si>
  <si>
    <t>704704</t>
  </si>
  <si>
    <t>Turistična taksa</t>
  </si>
  <si>
    <t>704706</t>
  </si>
  <si>
    <t>Občinske takse od pravnih oseb</t>
  </si>
  <si>
    <t>704707</t>
  </si>
  <si>
    <t>Občinske takse od fizičnih oseb in zasebnikov</t>
  </si>
  <si>
    <t>704708</t>
  </si>
  <si>
    <t>Pristojbina za vzdrževanje gozdnih cest</t>
  </si>
  <si>
    <t>706</t>
  </si>
  <si>
    <t>Drugi davki in prispevki</t>
  </si>
  <si>
    <t>706099</t>
  </si>
  <si>
    <t>71</t>
  </si>
  <si>
    <t>NEDAVČNI PRIHODKI</t>
  </si>
  <si>
    <t>710</t>
  </si>
  <si>
    <t>Udeležba na dobičku in dohodki od premoženja</t>
  </si>
  <si>
    <t>710004</t>
  </si>
  <si>
    <t>Prihodki od udeležbe na dobičku in dividend nefinančnih družb</t>
  </si>
  <si>
    <t>710200</t>
  </si>
  <si>
    <t>Prihodki od obresti od sredstev na vpogled</t>
  </si>
  <si>
    <t>710215</t>
  </si>
  <si>
    <t>Drugi prihodki od obresti</t>
  </si>
  <si>
    <t>710301</t>
  </si>
  <si>
    <t>Prihodki od najemnin za poslovne prostore</t>
  </si>
  <si>
    <t>710302</t>
  </si>
  <si>
    <t>Prihodki od najemnin za stanovanja</t>
  </si>
  <si>
    <t>710303</t>
  </si>
  <si>
    <t>Prihodki od najemnin za opremo</t>
  </si>
  <si>
    <t>710304</t>
  </si>
  <si>
    <t>Prihodki od drugih najemnin</t>
  </si>
  <si>
    <t>710306</t>
  </si>
  <si>
    <t>Prihodki iz naslova podeljenih koncesij</t>
  </si>
  <si>
    <t>710309</t>
  </si>
  <si>
    <t>Prihodki iz naslova koncesijskih dajatev od posebnih iger na srečo</t>
  </si>
  <si>
    <t>710311</t>
  </si>
  <si>
    <t>Prihodki od podeljenih koncesij za rudarsko pravico</t>
  </si>
  <si>
    <t>710399</t>
  </si>
  <si>
    <t>Drugi prihodki od premoženja</t>
  </si>
  <si>
    <t>711</t>
  </si>
  <si>
    <t>Takse in pristojbine</t>
  </si>
  <si>
    <t>711100</t>
  </si>
  <si>
    <t>Upravne takse za dokumente iz upravnih dejanj in drugo</t>
  </si>
  <si>
    <t>712</t>
  </si>
  <si>
    <t>Globe in druge denarne kazni</t>
  </si>
  <si>
    <t>712001</t>
  </si>
  <si>
    <t>Globe za prekrške</t>
  </si>
  <si>
    <t>712007</t>
  </si>
  <si>
    <t>Nadomestilo za degradacijo in uzurpacijo prostora</t>
  </si>
  <si>
    <t>712008</t>
  </si>
  <si>
    <t>Povprečnine oziroma sodne takse ter drugi stroški na podlagi zakona o prekrških</t>
  </si>
  <si>
    <t>713</t>
  </si>
  <si>
    <t>Prihodki od prodaje blaga in storitev</t>
  </si>
  <si>
    <t>713000</t>
  </si>
  <si>
    <t>714</t>
  </si>
  <si>
    <t>Drugi nedavčni prihodki</t>
  </si>
  <si>
    <t>714100</t>
  </si>
  <si>
    <t>714105</t>
  </si>
  <si>
    <t>Prihodki od komunalnih prispevkov</t>
  </si>
  <si>
    <t>714120</t>
  </si>
  <si>
    <t>Prihodki iz naslova odškodnin iz sklenjenih zavarovanj</t>
  </si>
  <si>
    <t>714199</t>
  </si>
  <si>
    <t>Drugi izredni nedavčni prihodki</t>
  </si>
  <si>
    <t>72</t>
  </si>
  <si>
    <t>KAPITALSKI PRIHODKI</t>
  </si>
  <si>
    <t>720</t>
  </si>
  <si>
    <t>Prihodki od prodaje osnovnih sredstev</t>
  </si>
  <si>
    <t>720299</t>
  </si>
  <si>
    <t>Prihodki od prodaje druge opreme</t>
  </si>
  <si>
    <t>722</t>
  </si>
  <si>
    <t>Prihodki od prodaje zemljišč in neopredmetenih sredstev</t>
  </si>
  <si>
    <t>722000</t>
  </si>
  <si>
    <t>Prihodki od prodaje kmetijskih zemljišč</t>
  </si>
  <si>
    <t>722100</t>
  </si>
  <si>
    <t>Prihodki od prodaje stavbnih zemljišč</t>
  </si>
  <si>
    <t>73</t>
  </si>
  <si>
    <t>PREJETE DONACIJE</t>
  </si>
  <si>
    <t>730</t>
  </si>
  <si>
    <t>Prejete donacije iz domačih virov</t>
  </si>
  <si>
    <t>730000</t>
  </si>
  <si>
    <t>Prejete donacije in darila od domačih pravnih oseb</t>
  </si>
  <si>
    <t>730100</t>
  </si>
  <si>
    <t>Prejete donacije in darila od domačih fizičnih oseb</t>
  </si>
  <si>
    <t>74</t>
  </si>
  <si>
    <t>TRANSFERNI PRIHODKI</t>
  </si>
  <si>
    <t>740</t>
  </si>
  <si>
    <t>Transferni prihodki iz drugih javnofinančnih institucij</t>
  </si>
  <si>
    <t>740001</t>
  </si>
  <si>
    <t>Prejeta sredstva iz državnega proračuna za investicije</t>
  </si>
  <si>
    <t>740004</t>
  </si>
  <si>
    <t>Druga prejeta sredstva iz državnega proračuna za tekočo porabo</t>
  </si>
  <si>
    <t>740019</t>
  </si>
  <si>
    <t>Prejeta sredstva iz državnega proračuna za uravnoteženje razvitosti občin</t>
  </si>
  <si>
    <t>741</t>
  </si>
  <si>
    <t>Prejeta sredstva iz državnega proračuna iz sredstev proračuna Evropske unije in iz drugih držav</t>
  </si>
  <si>
    <t>741101</t>
  </si>
  <si>
    <t>Prejeta sredstva iz državnega proračuna iz sredstev proračuna Evropske unije za izvajanje skupne kmetijske in ribiške politike za obdobje 2014 - 2020</t>
  </si>
  <si>
    <t>741301</t>
  </si>
  <si>
    <t>Prejeta sredstva iz državnega proračuna iz sredstev proračuna Evropske unije iz kohezijskega sklada za obdobje 2014 - 2020</t>
  </si>
  <si>
    <t>78</t>
  </si>
  <si>
    <t>PREJETA SREDSTVA IZ EVROPSKE UNIJE IN IZ DRUGIH DRŽAV</t>
  </si>
  <si>
    <t>787</t>
  </si>
  <si>
    <t>Prejeta sredstva od drugih evropskih institucij in iz drugih držav</t>
  </si>
  <si>
    <t>787000</t>
  </si>
  <si>
    <t>Prejeta sredstva od drugih evropskih institucij</t>
  </si>
  <si>
    <t>1</t>
  </si>
  <si>
    <t>1000</t>
  </si>
  <si>
    <t>Občinski svet</t>
  </si>
  <si>
    <t>01</t>
  </si>
  <si>
    <t>POLITIČNI SISTEM</t>
  </si>
  <si>
    <t>0101</t>
  </si>
  <si>
    <t>Politični sistem</t>
  </si>
  <si>
    <t>01019001</t>
  </si>
  <si>
    <t>Dejavnost občinskega sveta</t>
  </si>
  <si>
    <t>01001010</t>
  </si>
  <si>
    <t>Stroški svetnikov</t>
  </si>
  <si>
    <t>40</t>
  </si>
  <si>
    <t>TEKOČI ODHODKI</t>
  </si>
  <si>
    <t>402</t>
  </si>
  <si>
    <t>Izdatki za blago in storitve</t>
  </si>
  <si>
    <t>402905</t>
  </si>
  <si>
    <t>Sejnine in pripadajoča povračila stroškov</t>
  </si>
  <si>
    <t>01001020</t>
  </si>
  <si>
    <t>Stroški odborov in komisij</t>
  </si>
  <si>
    <t>402902</t>
  </si>
  <si>
    <t>Plačila po podjemnih pogodbah</t>
  </si>
  <si>
    <t>402999</t>
  </si>
  <si>
    <t>Drugi operativni odhodki</t>
  </si>
  <si>
    <t>01001030</t>
  </si>
  <si>
    <t>Financiranje političnih strank</t>
  </si>
  <si>
    <t>41</t>
  </si>
  <si>
    <t>TEKOČI TRANSFERI</t>
  </si>
  <si>
    <t>412</t>
  </si>
  <si>
    <t>Transferi nepridobitnim organizacijam in ustanovam</t>
  </si>
  <si>
    <t>412000</t>
  </si>
  <si>
    <t>Tekoči transferi nepridobitnim organizacijam in ustanovam</t>
  </si>
  <si>
    <t>01001041</t>
  </si>
  <si>
    <t>Ozvočenje za snemanje sej OS</t>
  </si>
  <si>
    <t>42</t>
  </si>
  <si>
    <t>INVESTICIJSKI ODHODKI</t>
  </si>
  <si>
    <t>420</t>
  </si>
  <si>
    <t>Nakup in gradnja osnovnih sredstev</t>
  </si>
  <si>
    <t>420299</t>
  </si>
  <si>
    <t>Nakup druge opreme in napeljav</t>
  </si>
  <si>
    <t>01019002</t>
  </si>
  <si>
    <t>Izvedba in nadzor volitev in referendumov</t>
  </si>
  <si>
    <t>01001031</t>
  </si>
  <si>
    <t>Povračilo stroškov volilne kampanje</t>
  </si>
  <si>
    <t>2</t>
  </si>
  <si>
    <t>2000</t>
  </si>
  <si>
    <t>Nadzorni odbor</t>
  </si>
  <si>
    <t>02</t>
  </si>
  <si>
    <t>EKONOMSKA IN FISKALNA ADMINISTRACIJA</t>
  </si>
  <si>
    <t>0203</t>
  </si>
  <si>
    <t>Fiskalni nadzor</t>
  </si>
  <si>
    <t>02039001</t>
  </si>
  <si>
    <t>Dejavnost nadzornega odbora</t>
  </si>
  <si>
    <t>02002010</t>
  </si>
  <si>
    <t>Stroški sejnin</t>
  </si>
  <si>
    <t>402900</t>
  </si>
  <si>
    <t>Stroški konferenc, seminarjev in simpozijev</t>
  </si>
  <si>
    <t>3</t>
  </si>
  <si>
    <t>3000</t>
  </si>
  <si>
    <t>Župan</t>
  </si>
  <si>
    <t>01019003</t>
  </si>
  <si>
    <t>Dejavnost župana in podžupanov</t>
  </si>
  <si>
    <t>01003011</t>
  </si>
  <si>
    <t>Plače poklicnih funkcionarjev - župan</t>
  </si>
  <si>
    <t>400</t>
  </si>
  <si>
    <t>Plače in drugi izdatki zaposlenim</t>
  </si>
  <si>
    <t>400000</t>
  </si>
  <si>
    <t>Osnovne plače</t>
  </si>
  <si>
    <t>400001</t>
  </si>
  <si>
    <t>Dodatek za delovno dobo in dodatek za stalnost</t>
  </si>
  <si>
    <t>400100</t>
  </si>
  <si>
    <t>Regres za letni dopust</t>
  </si>
  <si>
    <t>400202</t>
  </si>
  <si>
    <t>Povračilo stroškov prehrane med delom</t>
  </si>
  <si>
    <t>400203</t>
  </si>
  <si>
    <t>Povračilo stroškov prevoza na delo in iz dela</t>
  </si>
  <si>
    <t>401</t>
  </si>
  <si>
    <t>Prispevki delodajalcev za socialno varnost</t>
  </si>
  <si>
    <t>401001</t>
  </si>
  <si>
    <t>Prispevek za pokojninsko in invalidsko zavarovanje</t>
  </si>
  <si>
    <t>401100</t>
  </si>
  <si>
    <t>Prispevek za obvezno zdravstveno zavarovanje</t>
  </si>
  <si>
    <t>401101</t>
  </si>
  <si>
    <t>Prispevek za poškodbe pri delu in poklicne bolezni</t>
  </si>
  <si>
    <t>401200</t>
  </si>
  <si>
    <t>Prispevek za zaposlovanje</t>
  </si>
  <si>
    <t>401300</t>
  </si>
  <si>
    <t>Prispevek za starševsko varstvo</t>
  </si>
  <si>
    <t>401500</t>
  </si>
  <si>
    <t>Premije kolektivnega dodatnega pokojninskega zavarovanja, na podlagi ZKDPZJU</t>
  </si>
  <si>
    <t>402400</t>
  </si>
  <si>
    <t>Dnevnice za službena potovanja v državi</t>
  </si>
  <si>
    <t>402402</t>
  </si>
  <si>
    <t>Stroški prevoza v državi</t>
  </si>
  <si>
    <t>402403</t>
  </si>
  <si>
    <t>Dnevnice za službena potovanja v tujini</t>
  </si>
  <si>
    <t>402405</t>
  </si>
  <si>
    <t>Stroški prevoza v tujini</t>
  </si>
  <si>
    <t>01003014</t>
  </si>
  <si>
    <t>Zunanji strokovni sodelavci župana</t>
  </si>
  <si>
    <t>402008</t>
  </si>
  <si>
    <t>Računovodske, revizorske in svetovalne storitve</t>
  </si>
  <si>
    <t>01003020</t>
  </si>
  <si>
    <t>Pokroviteljstvo župana</t>
  </si>
  <si>
    <t>402000</t>
  </si>
  <si>
    <t>Pisarniški material in storitve</t>
  </si>
  <si>
    <t>402003</t>
  </si>
  <si>
    <t>Založniške in tiskarske storitve ter stroški fotokopiranja</t>
  </si>
  <si>
    <t>402004</t>
  </si>
  <si>
    <t>Časopisi, revije, knjige in strokovna literatura</t>
  </si>
  <si>
    <t>402009</t>
  </si>
  <si>
    <t>Izdatki za reprezentanco</t>
  </si>
  <si>
    <t>402010</t>
  </si>
  <si>
    <t>Hrana, storitve menz in restavracij</t>
  </si>
  <si>
    <t>402099</t>
  </si>
  <si>
    <t>Drugi splošni material in storitve</t>
  </si>
  <si>
    <t>402112</t>
  </si>
  <si>
    <t>Protokolarna darila, promocijski ogledi, organizacije proslav in podobne storitve</t>
  </si>
  <si>
    <t>402199</t>
  </si>
  <si>
    <t>Drugi posebni materiali in storitve</t>
  </si>
  <si>
    <t>01003030</t>
  </si>
  <si>
    <t>Opravljanje funkcije podžupana</t>
  </si>
  <si>
    <t>01003040</t>
  </si>
  <si>
    <t>Reprezentanca (tudi pobratene občine)</t>
  </si>
  <si>
    <t>23</t>
  </si>
  <si>
    <t>INTERVENCIJSKI PROGRAMI IN OBVEZNOSTI</t>
  </si>
  <si>
    <t>2303</t>
  </si>
  <si>
    <t>Splošna proračunska rezervacija</t>
  </si>
  <si>
    <t>23039001</t>
  </si>
  <si>
    <t>01003050</t>
  </si>
  <si>
    <t>409</t>
  </si>
  <si>
    <t>Rezerve</t>
  </si>
  <si>
    <t>409000</t>
  </si>
  <si>
    <t>4</t>
  </si>
  <si>
    <t>4000</t>
  </si>
  <si>
    <t>Občinska uprava</t>
  </si>
  <si>
    <t>0201</t>
  </si>
  <si>
    <t>Makro-ekonomsko planiranje, spremljanje in nadzor</t>
  </si>
  <si>
    <t>02019001</t>
  </si>
  <si>
    <t>Podlage ekonomske in razvojne politike</t>
  </si>
  <si>
    <t>02003010</t>
  </si>
  <si>
    <t>Celostna prometna strategija</t>
  </si>
  <si>
    <t>420804</t>
  </si>
  <si>
    <t>Načrti in druga projektna dokumentacija</t>
  </si>
  <si>
    <t>0202</t>
  </si>
  <si>
    <t>Urejanje na področju fiskalne politike</t>
  </si>
  <si>
    <t>02029001</t>
  </si>
  <si>
    <t>02001010</t>
  </si>
  <si>
    <t>Stroški plačilnega prometa</t>
  </si>
  <si>
    <t>402007</t>
  </si>
  <si>
    <t>Računalniške storitve</t>
  </si>
  <si>
    <t>402930</t>
  </si>
  <si>
    <t>Plačilo storitev organizacijam, pooblaščenim za plačilni promet</t>
  </si>
  <si>
    <t>402931</t>
  </si>
  <si>
    <t>Plačila bančnih storitev</t>
  </si>
  <si>
    <t>402934</t>
  </si>
  <si>
    <t>Plačila storitev Finančni upravi RS</t>
  </si>
  <si>
    <t>04</t>
  </si>
  <si>
    <t>SKUPNE ADMINISTRATIVNE SLUŽBE IN SPLOŠNE JAVNE STORITVE</t>
  </si>
  <si>
    <t>0401</t>
  </si>
  <si>
    <t>Kadrovska uprava</t>
  </si>
  <si>
    <t>04019001</t>
  </si>
  <si>
    <t>Vodenje kadrovskih zadev</t>
  </si>
  <si>
    <t>04001010</t>
  </si>
  <si>
    <t>Občinske nagrade in stroški v zvezi s podelitvijo</t>
  </si>
  <si>
    <t>0402</t>
  </si>
  <si>
    <t>Informatizacija uprave</t>
  </si>
  <si>
    <t>04029001</t>
  </si>
  <si>
    <t>Informacijska infrastruktura</t>
  </si>
  <si>
    <t>04001011</t>
  </si>
  <si>
    <t>Projekti za digitalizacijo</t>
  </si>
  <si>
    <t>420231</t>
  </si>
  <si>
    <t>Nakup opreme in mehanizacije za vzdrževanje vodnega režima</t>
  </si>
  <si>
    <t>420248</t>
  </si>
  <si>
    <t>Nakup aktivne mrežne in komunikacijske opreme</t>
  </si>
  <si>
    <t>0403</t>
  </si>
  <si>
    <t>Druge skupne administrativne službe</t>
  </si>
  <si>
    <t>04039001</t>
  </si>
  <si>
    <t>Obveščanje domače in tuje javnosti</t>
  </si>
  <si>
    <t>04002010</t>
  </si>
  <si>
    <t>Objava občinskih predpisov, oglasevanje</t>
  </si>
  <si>
    <t>402006</t>
  </si>
  <si>
    <t>Stroški oglaševalskih storitev in stroški objav</t>
  </si>
  <si>
    <t>04002030</t>
  </si>
  <si>
    <t>Izdaja občinskega glasila</t>
  </si>
  <si>
    <t>402005</t>
  </si>
  <si>
    <t>Stroški prevajalskih storitev, stroški lektoriranja, in podobno</t>
  </si>
  <si>
    <t>04002040</t>
  </si>
  <si>
    <t>Spletna stran</t>
  </si>
  <si>
    <t>04039002</t>
  </si>
  <si>
    <t>Izvedba protokolarnih dogodkov</t>
  </si>
  <si>
    <t>04003010</t>
  </si>
  <si>
    <t>Občinski praznik</t>
  </si>
  <si>
    <t>04003011</t>
  </si>
  <si>
    <t>Županovo vino</t>
  </si>
  <si>
    <t>04003020</t>
  </si>
  <si>
    <t>Prireditve, otvoritve</t>
  </si>
  <si>
    <t>402299</t>
  </si>
  <si>
    <t>Druge storitve komunikacij in komunale</t>
  </si>
  <si>
    <t>04003023</t>
  </si>
  <si>
    <t>ULTRATRAIL</t>
  </si>
  <si>
    <t>04003024</t>
  </si>
  <si>
    <t>Rally Renče-Vogrsko</t>
  </si>
  <si>
    <t>04003030</t>
  </si>
  <si>
    <t>Novoletne prireditve</t>
  </si>
  <si>
    <t>04039003</t>
  </si>
  <si>
    <t>Razpolaganje in upravljanje z občinskim premoženjem</t>
  </si>
  <si>
    <t>04004010</t>
  </si>
  <si>
    <t>Izvršbe in drugi sodni postopki, pravno zastopanje</t>
  </si>
  <si>
    <t>402113</t>
  </si>
  <si>
    <t>Geodetske storitve, parcelacije, cenitve in druge podobne storitve</t>
  </si>
  <si>
    <t>402920</t>
  </si>
  <si>
    <t>Sodni stroški, storitve odvetnikov, sodnih izvedencev, tolmačev, notarjev in drugih</t>
  </si>
  <si>
    <t>04004020</t>
  </si>
  <si>
    <t>Upravljanje in tekoče vzdrževanje objektov</t>
  </si>
  <si>
    <t>402002</t>
  </si>
  <si>
    <t>Storitve varovanja zgradb in prostorov</t>
  </si>
  <si>
    <t>402200</t>
  </si>
  <si>
    <t>Električna energija</t>
  </si>
  <si>
    <t>402203</t>
  </si>
  <si>
    <t>Voda in komunalne storitve</t>
  </si>
  <si>
    <t>402204</t>
  </si>
  <si>
    <t>Odvoz smeti</t>
  </si>
  <si>
    <t>402503</t>
  </si>
  <si>
    <t>Tekoče vzdrževanje drugih objektov</t>
  </si>
  <si>
    <t>402504</t>
  </si>
  <si>
    <t>Zavarovalne premije za objekte</t>
  </si>
  <si>
    <t>402511</t>
  </si>
  <si>
    <t>Tekoče vzdrževanje druge opreme</t>
  </si>
  <si>
    <t>402512</t>
  </si>
  <si>
    <t>Zavarovalne premije za opremo</t>
  </si>
  <si>
    <t>402599</t>
  </si>
  <si>
    <t>Drugi izdatki za tekoče vzdrževanje in zavarovanje</t>
  </si>
  <si>
    <t>04004021</t>
  </si>
  <si>
    <t>Upravljanje ZD Renče</t>
  </si>
  <si>
    <t>402205</t>
  </si>
  <si>
    <t>Telefon, faks, elektronska pošta</t>
  </si>
  <si>
    <t>06</t>
  </si>
  <si>
    <t>LOKALNA SAMOUPRAVA</t>
  </si>
  <si>
    <t>0601</t>
  </si>
  <si>
    <t>Delovanje na področju lokalne samouprave ter koordinacija vladne in lokalne ravni</t>
  </si>
  <si>
    <t>06019002</t>
  </si>
  <si>
    <t>Nacionalno združenje lokalnih skupnosti</t>
  </si>
  <si>
    <t>06001020</t>
  </si>
  <si>
    <t>Združenje občin Slovenije</t>
  </si>
  <si>
    <t>402922</t>
  </si>
  <si>
    <t>Članarine v domačih neprofitnih institucijah</t>
  </si>
  <si>
    <t>0602</t>
  </si>
  <si>
    <t>Sofinanciranje dejavnosti občin, ožjih delov občin in zvez občin</t>
  </si>
  <si>
    <t>06029001</t>
  </si>
  <si>
    <t>Delovanje ožjih delov občin</t>
  </si>
  <si>
    <t>06003041</t>
  </si>
  <si>
    <t>Računovodske storitve za KS-je</t>
  </si>
  <si>
    <t>0603</t>
  </si>
  <si>
    <t>Dejavnost občinske uprave</t>
  </si>
  <si>
    <t>06039001</t>
  </si>
  <si>
    <t>Administracija občinske uprave</t>
  </si>
  <si>
    <t>06003010</t>
  </si>
  <si>
    <t>Plače občinske uprave</t>
  </si>
  <si>
    <t>400301</t>
  </si>
  <si>
    <t>Sredstva za redno delovno uspešnost</t>
  </si>
  <si>
    <t>400302</t>
  </si>
  <si>
    <t>Sredstva za delovno uspešnost iz naslova povečanega obsega dela pri opravljanju rednih delovnih nalog</t>
  </si>
  <si>
    <t>400400</t>
  </si>
  <si>
    <t>Sredstva za nadurno delo</t>
  </si>
  <si>
    <t>400900</t>
  </si>
  <si>
    <t>Jubilejne nagrade</t>
  </si>
  <si>
    <t>400999</t>
  </si>
  <si>
    <t>Drugi izdatki zaposlenim</t>
  </si>
  <si>
    <t>06003030</t>
  </si>
  <si>
    <t>Študentski servis</t>
  </si>
  <si>
    <t>402903</t>
  </si>
  <si>
    <t>Plačila za delo preko študentskega servisa</t>
  </si>
  <si>
    <t>06003040</t>
  </si>
  <si>
    <t>Zunanji strokovni sodelavci</t>
  </si>
  <si>
    <t>402938</t>
  </si>
  <si>
    <t>Prejemki zunanjih sodelavcev</t>
  </si>
  <si>
    <t>06003050</t>
  </si>
  <si>
    <t>Sistem kakovosti ISO standard</t>
  </si>
  <si>
    <t>06003060</t>
  </si>
  <si>
    <t>Materialni stroški</t>
  </si>
  <si>
    <t>402001</t>
  </si>
  <si>
    <t>Čistilni material in storitve</t>
  </si>
  <si>
    <t>402108</t>
  </si>
  <si>
    <t>Drobni inventar</t>
  </si>
  <si>
    <t>402111</t>
  </si>
  <si>
    <t>Zdravniški pregledi zaposlenih in drugih upravičencev</t>
  </si>
  <si>
    <t>402206</t>
  </si>
  <si>
    <t>Poštnina in kurirske storitve</t>
  </si>
  <si>
    <t>402300</t>
  </si>
  <si>
    <t>Goriva in maziva za prevozna sredstva</t>
  </si>
  <si>
    <t>402301</t>
  </si>
  <si>
    <t>Vzdrževanje in popravila vozil</t>
  </si>
  <si>
    <t>402302</t>
  </si>
  <si>
    <t>Nadomestni deli za vozila</t>
  </si>
  <si>
    <t>402304</t>
  </si>
  <si>
    <t>Pristojbine za registracijo vozil</t>
  </si>
  <si>
    <t>402305</t>
  </si>
  <si>
    <t>Zavarovalne premije za motorna vozila</t>
  </si>
  <si>
    <t>402306</t>
  </si>
  <si>
    <t>Stroški nakupa vinjet in urbane</t>
  </si>
  <si>
    <t>402499</t>
  </si>
  <si>
    <t>Drugi izdatki za službena potovanja</t>
  </si>
  <si>
    <t>402500</t>
  </si>
  <si>
    <t>Tekoče vzdrževanje poslovnih objektov</t>
  </si>
  <si>
    <t>402515</t>
  </si>
  <si>
    <t>Tekoče vzdrževanje strojne računalniške opreme</t>
  </si>
  <si>
    <t>402699</t>
  </si>
  <si>
    <t>Druge najemnine, zakupnine in licenčnine</t>
  </si>
  <si>
    <t>402907</t>
  </si>
  <si>
    <t>Izdatki za strokovno izobraževanje zaposlenih</t>
  </si>
  <si>
    <t>402944</t>
  </si>
  <si>
    <t>Dajatve na področju odmernih odločb FURS</t>
  </si>
  <si>
    <t>06003070</t>
  </si>
  <si>
    <t>Občinske skupne službe (finančni in komercialni  nadzor)</t>
  </si>
  <si>
    <t>413</t>
  </si>
  <si>
    <t>Drugi tekoči domači transferi</t>
  </si>
  <si>
    <t>413003</t>
  </si>
  <si>
    <t>Sredstva, prenesena drugim občinam</t>
  </si>
  <si>
    <t>06039002</t>
  </si>
  <si>
    <t>Razpolaganje in upravljanje s premoženjem, potrebnim za delovanje občinske uprave</t>
  </si>
  <si>
    <t>06004030</t>
  </si>
  <si>
    <t>Nakup opreme upravnih prostorov</t>
  </si>
  <si>
    <t>420200</t>
  </si>
  <si>
    <t>Nakup pisarniškega pohištva</t>
  </si>
  <si>
    <t>420201</t>
  </si>
  <si>
    <t>Nakup pisarniške opreme</t>
  </si>
  <si>
    <t>420202</t>
  </si>
  <si>
    <t>Nakup strojne računalniške opreme</t>
  </si>
  <si>
    <t>420223</t>
  </si>
  <si>
    <t>Nakup opreme za hlajenje in ogrevanje ter napeljav</t>
  </si>
  <si>
    <t>420238</t>
  </si>
  <si>
    <t>Nakup telekomunikacijske opreme</t>
  </si>
  <si>
    <t>420239</t>
  </si>
  <si>
    <t>Nakup avdiovizualne opreme</t>
  </si>
  <si>
    <t>420703</t>
  </si>
  <si>
    <t>Nakup licenčne programske opreme</t>
  </si>
  <si>
    <t>07</t>
  </si>
  <si>
    <t>OBRAMBA IN UKREPI OB IZREDNIH DOGODKIH</t>
  </si>
  <si>
    <t>0703</t>
  </si>
  <si>
    <t>Varstvo pred naravnimi in drugimi nesrečami</t>
  </si>
  <si>
    <t>07039001</t>
  </si>
  <si>
    <t>Pripravljenost sistema za zaščito, reševanje in pomoč</t>
  </si>
  <si>
    <t>07001010</t>
  </si>
  <si>
    <t>Stroški civilne zaščite</t>
  </si>
  <si>
    <t>402100</t>
  </si>
  <si>
    <t>Uniforme in službena obleka</t>
  </si>
  <si>
    <t>402399</t>
  </si>
  <si>
    <t>Drugi prevozni in transportni stroški</t>
  </si>
  <si>
    <t>402401</t>
  </si>
  <si>
    <t>Hotelske in restavracijske storitve v državi</t>
  </si>
  <si>
    <t>402600</t>
  </si>
  <si>
    <t>Najemnine in zakupnine za poslovne objekte</t>
  </si>
  <si>
    <t>07001011</t>
  </si>
  <si>
    <t>Tabor Preživetje v naravi</t>
  </si>
  <si>
    <t>402102</t>
  </si>
  <si>
    <t>Zdravila, ortopedski pripomočki in sanitetni material</t>
  </si>
  <si>
    <t>07002047</t>
  </si>
  <si>
    <t>Center za zaščito in reševanje ORV</t>
  </si>
  <si>
    <t>07039002</t>
  </si>
  <si>
    <t>Delovanje sistema za zaščito, reševanje in pomoč</t>
  </si>
  <si>
    <t>07002040</t>
  </si>
  <si>
    <t>Dejavnost poklicnih gasilskih enot</t>
  </si>
  <si>
    <t>413300</t>
  </si>
  <si>
    <t>Tekoči transferi v javne zavode - sredstva za plače in druge izdatke zaposlenim</t>
  </si>
  <si>
    <t>413302</t>
  </si>
  <si>
    <t>Tekoči transferi v javne zavode - za izdatke za blago in storitve</t>
  </si>
  <si>
    <t>07002043</t>
  </si>
  <si>
    <t>PGD Renče-Vogrsko</t>
  </si>
  <si>
    <t>43</t>
  </si>
  <si>
    <t>INVESTICIJSKI TRANSFERI</t>
  </si>
  <si>
    <t>431</t>
  </si>
  <si>
    <t>Investicijski transferi pravnim in fizičnim osebam, ki niso proračunski uporabniki</t>
  </si>
  <si>
    <t>431000</t>
  </si>
  <si>
    <t>Investicijski transferi nepridobitnim organizacijam in ustanovam</t>
  </si>
  <si>
    <t>07002045</t>
  </si>
  <si>
    <t>Požarna straža in strošek refundacij  PGD Renče-Vogrsko</t>
  </si>
  <si>
    <t>07002046</t>
  </si>
  <si>
    <t>Upravljanje in vzdrževanje objekta in opreme PGD Renče-Vogrsko</t>
  </si>
  <si>
    <t>07002050</t>
  </si>
  <si>
    <t>Nabava gasilskih vozil in gasilske zaščitne in reševalne opreme</t>
  </si>
  <si>
    <t>07002051</t>
  </si>
  <si>
    <t>Nabava kamiona GVC</t>
  </si>
  <si>
    <t>08</t>
  </si>
  <si>
    <t>NOTRANJE ZADEVE IN VARNOST</t>
  </si>
  <si>
    <t>0802</t>
  </si>
  <si>
    <t>Policijska in kriminalistična dejavnost</t>
  </si>
  <si>
    <t>08029001</t>
  </si>
  <si>
    <t>Prometna varnost</t>
  </si>
  <si>
    <t>08001010</t>
  </si>
  <si>
    <t>Preventiva v cestnem prometu</t>
  </si>
  <si>
    <t>11</t>
  </si>
  <si>
    <t>KMETIJSTVO, GOZDARSTVO IN RIBIŠTVO</t>
  </si>
  <si>
    <t>1102</t>
  </si>
  <si>
    <t>Program reforme kmetijstva in živilstva</t>
  </si>
  <si>
    <t>11029001</t>
  </si>
  <si>
    <t>Strukturni ukrepi v kmetijstvu in živilstvu</t>
  </si>
  <si>
    <t>11001010</t>
  </si>
  <si>
    <t>Podpore za prestrukturiranje in prenovo kmetijske proizvodnje</t>
  </si>
  <si>
    <t>410</t>
  </si>
  <si>
    <t>Subvencije</t>
  </si>
  <si>
    <t>410217</t>
  </si>
  <si>
    <t>Kompleksne subvencije v kmetijstvu</t>
  </si>
  <si>
    <t>11001020</t>
  </si>
  <si>
    <t>Spodbude za urejanje zemljišč, pospeševanje in razvoj kmetijstva</t>
  </si>
  <si>
    <t>11002029</t>
  </si>
  <si>
    <t>Namakalni sistem Vogršček</t>
  </si>
  <si>
    <t>11029002</t>
  </si>
  <si>
    <t>Razvoj in prilagajanje podeželskih območij</t>
  </si>
  <si>
    <t>11002006</t>
  </si>
  <si>
    <t>LAS Prehod na sonaravno oskrbo s hrano</t>
  </si>
  <si>
    <t>11002007</t>
  </si>
  <si>
    <t>LAS Enotur</t>
  </si>
  <si>
    <t>11002008</t>
  </si>
  <si>
    <t>LAS - Konjeniške poti</t>
  </si>
  <si>
    <t>420402</t>
  </si>
  <si>
    <t>Rekonstrukcije in adaptacije</t>
  </si>
  <si>
    <t>11002009</t>
  </si>
  <si>
    <t>Ureditev tržnice in parkirišča - Vogrsko</t>
  </si>
  <si>
    <t>11002010</t>
  </si>
  <si>
    <t>Izvedba projektov na podeželju</t>
  </si>
  <si>
    <t>11002011</t>
  </si>
  <si>
    <t>Sodelovanje RRA (LAS)</t>
  </si>
  <si>
    <t>413500</t>
  </si>
  <si>
    <t>Tekoča plačila storitev drugim izvajalcem javnih služb, ki niso posredni proračunski uporabniki</t>
  </si>
  <si>
    <t>11002013</t>
  </si>
  <si>
    <t>Martinovanje</t>
  </si>
  <si>
    <t>11002020</t>
  </si>
  <si>
    <t>Urejanje infrastrukture na podeželju-poljske poti</t>
  </si>
  <si>
    <t>11002025</t>
  </si>
  <si>
    <t>Tržnica na borjaču</t>
  </si>
  <si>
    <t>11002027</t>
  </si>
  <si>
    <t>Povezovalna pot Lakeness-Vipava</t>
  </si>
  <si>
    <t>1103</t>
  </si>
  <si>
    <t>Splošne storitve v kmetijstvu</t>
  </si>
  <si>
    <t>11039002</t>
  </si>
  <si>
    <t>Zdravstveno varstvo rastlin in živali</t>
  </si>
  <si>
    <t>11003010</t>
  </si>
  <si>
    <t>Azil za živali</t>
  </si>
  <si>
    <t>1104</t>
  </si>
  <si>
    <t>Gozdarstvo</t>
  </si>
  <si>
    <t>11049001</t>
  </si>
  <si>
    <t>Vzdrževanje in gradnja gozdnih cest</t>
  </si>
  <si>
    <t>11004010</t>
  </si>
  <si>
    <t>Vzdrževanje gozdnih cest</t>
  </si>
  <si>
    <t>11004011</t>
  </si>
  <si>
    <t>Izgradnja gozdnih cest in poti</t>
  </si>
  <si>
    <t>420500</t>
  </si>
  <si>
    <t>Investicijsko vzdrževanje in izboljšave</t>
  </si>
  <si>
    <t>12</t>
  </si>
  <si>
    <t>PRIDOBIVANJE IN DISTRIBUCIJA ENERGETSKIH SUROVIN</t>
  </si>
  <si>
    <t>1206</t>
  </si>
  <si>
    <t>Urejanje področja učinkovite rabe in obnovljivih virov energije</t>
  </si>
  <si>
    <t>12069001</t>
  </si>
  <si>
    <t>Spodbujanje rabe obnovljivih virov energije</t>
  </si>
  <si>
    <t>12001010</t>
  </si>
  <si>
    <t>Izdelava energetskega koncepta občine</t>
  </si>
  <si>
    <t>12001020</t>
  </si>
  <si>
    <t>*Polnilnice za električne avtomobile</t>
  </si>
  <si>
    <t>420234</t>
  </si>
  <si>
    <t>Nakup opreme za proizvodnjo energije</t>
  </si>
  <si>
    <t>420401</t>
  </si>
  <si>
    <t>Novogradnje</t>
  </si>
  <si>
    <t>13</t>
  </si>
  <si>
    <t>PROMET, PROMETNA INFRASTRUKTURA IN KOMUNIKACIJE</t>
  </si>
  <si>
    <t>1302</t>
  </si>
  <si>
    <t>Cestni promet in infrastruktura</t>
  </si>
  <si>
    <t>13029001</t>
  </si>
  <si>
    <t>Upravljanje in tekoče vzdrževanje občinskih cest</t>
  </si>
  <si>
    <t>13001010</t>
  </si>
  <si>
    <t>Upravljanje in vzdrževanje občinskih cest in cestne infrastrukture</t>
  </si>
  <si>
    <t>13001015</t>
  </si>
  <si>
    <t>Cestna infrastruktura Govec</t>
  </si>
  <si>
    <t>420801</t>
  </si>
  <si>
    <t>Investicijski nadzor</t>
  </si>
  <si>
    <t>420899</t>
  </si>
  <si>
    <t>Plačila drugih storitev in dokumentacije</t>
  </si>
  <si>
    <t>13001016</t>
  </si>
  <si>
    <t>Rekonstrukcija ceste Oševljek</t>
  </si>
  <si>
    <t>13029002</t>
  </si>
  <si>
    <t>Investicijsko vzdrževanje in gradnja občinskih cest</t>
  </si>
  <si>
    <t>13001024</t>
  </si>
  <si>
    <t>Cesta Renče-Temnica</t>
  </si>
  <si>
    <t>13002031</t>
  </si>
  <si>
    <t>Vzdrževanje vodovodnega omrežja</t>
  </si>
  <si>
    <t>13029003</t>
  </si>
  <si>
    <t>Urejanje cestnega prometa</t>
  </si>
  <si>
    <t>13002085</t>
  </si>
  <si>
    <t>Ureditev ceste R3-615/5740 VD-Gornji Miren od km 2+135 do km 2+840</t>
  </si>
  <si>
    <t>13029004</t>
  </si>
  <si>
    <t>Cestna razsvetljava</t>
  </si>
  <si>
    <t>13004010</t>
  </si>
  <si>
    <t>Upravljanje in tekoče vzdrževanje javne razsvetljave</t>
  </si>
  <si>
    <t>13004013</t>
  </si>
  <si>
    <t>Cestna razsvetljava v sklopu vodovodov in kanalizacije</t>
  </si>
  <si>
    <t>1305</t>
  </si>
  <si>
    <t>Vodni promet in infrastruktura</t>
  </si>
  <si>
    <t>13059001</t>
  </si>
  <si>
    <t>Investicije v pristaniško infrastrukturo in varnost plovbe</t>
  </si>
  <si>
    <t>13003061</t>
  </si>
  <si>
    <t>Plovbni režim</t>
  </si>
  <si>
    <t>1306</t>
  </si>
  <si>
    <t>Telekomunikacije in pošta</t>
  </si>
  <si>
    <t>13069001</t>
  </si>
  <si>
    <t>Investicijska vlaganja v telekomunikacijsko omrežje</t>
  </si>
  <si>
    <t>13006011</t>
  </si>
  <si>
    <t>Projekt Wifi4EU</t>
  </si>
  <si>
    <t>14</t>
  </si>
  <si>
    <t>GOSPODARSTVO</t>
  </si>
  <si>
    <t>1402</t>
  </si>
  <si>
    <t>Pospeševanje in podpora gospodarski dejavnosti</t>
  </si>
  <si>
    <t>14029001</t>
  </si>
  <si>
    <t>Spodbujanje razvoja malega gospodarstva</t>
  </si>
  <si>
    <t>14001011</t>
  </si>
  <si>
    <t>Stroški delovanja JSMGG</t>
  </si>
  <si>
    <t>413200</t>
  </si>
  <si>
    <t>Tekoči transferi v javne sklade</t>
  </si>
  <si>
    <t>14001014</t>
  </si>
  <si>
    <t>Obrtna cona Renče</t>
  </si>
  <si>
    <t>14001015</t>
  </si>
  <si>
    <t>Promocijske aktivnosti</t>
  </si>
  <si>
    <t>14001020</t>
  </si>
  <si>
    <t>Delovanje razvojnih agencij</t>
  </si>
  <si>
    <t>14001021</t>
  </si>
  <si>
    <t>Projekti v pripravi v okviru projektne pisarne</t>
  </si>
  <si>
    <t>14001030</t>
  </si>
  <si>
    <t>Priprava razvojnih programov, evropski skladi</t>
  </si>
  <si>
    <t>14001058</t>
  </si>
  <si>
    <t>Primorski tehnološki park - PTP</t>
  </si>
  <si>
    <t>1403</t>
  </si>
  <si>
    <t>Promocija Slovenije, razvoj turizma in gostinstva</t>
  </si>
  <si>
    <t>14039001</t>
  </si>
  <si>
    <t>Promocija občine</t>
  </si>
  <si>
    <t>14002009</t>
  </si>
  <si>
    <t>Znamka Vipavska dolina</t>
  </si>
  <si>
    <t>14003010</t>
  </si>
  <si>
    <t>Sofinanciranje programov turističnih društev</t>
  </si>
  <si>
    <t>14039002</t>
  </si>
  <si>
    <t>Spodbujanje razvoja turizma in gostinstva</t>
  </si>
  <si>
    <t>14002008</t>
  </si>
  <si>
    <t>Kolesarska proga Kras-Renče</t>
  </si>
  <si>
    <t>14002013</t>
  </si>
  <si>
    <t>*Regionalno omrežje kolesarskih povezav</t>
  </si>
  <si>
    <t>420600</t>
  </si>
  <si>
    <t>Nakup zemljišč</t>
  </si>
  <si>
    <t>14002015</t>
  </si>
  <si>
    <t>*Poti miru</t>
  </si>
  <si>
    <t>14002019</t>
  </si>
  <si>
    <t>Javni zavod za turizem Nova Gorica in Vipavska dolina</t>
  </si>
  <si>
    <t>14002020</t>
  </si>
  <si>
    <t>Park v Volčji Dragi</t>
  </si>
  <si>
    <t>420400</t>
  </si>
  <si>
    <t>Priprava zemljišča</t>
  </si>
  <si>
    <t>14002022</t>
  </si>
  <si>
    <t>Vključevanje v Zeleno shemo slovenskega turizma-Slovenia Green Destination</t>
  </si>
  <si>
    <t>14002024</t>
  </si>
  <si>
    <t>Sofinanciranje Fundacije Poti miru</t>
  </si>
  <si>
    <t>15</t>
  </si>
  <si>
    <t>VAROVANJE OKOLJA IN NARAVNE DEDIŠČINE</t>
  </si>
  <si>
    <t>1502</t>
  </si>
  <si>
    <t>Zmanjševanje onesnaženja, kontrola in nadzor</t>
  </si>
  <si>
    <t>15029001</t>
  </si>
  <si>
    <t>Zbiranje in ravnanje z odpadki</t>
  </si>
  <si>
    <t>15001010</t>
  </si>
  <si>
    <t>Splošna komunalna dejavnost</t>
  </si>
  <si>
    <t>15001030</t>
  </si>
  <si>
    <t>Gradnja in vzdrževanje ekoloških otokov</t>
  </si>
  <si>
    <t>402603</t>
  </si>
  <si>
    <t>Najemnine in zakupnine za druge objekte</t>
  </si>
  <si>
    <t>15001041</t>
  </si>
  <si>
    <t>Zbirni center CERO</t>
  </si>
  <si>
    <t>15001060</t>
  </si>
  <si>
    <t>Ukrepi varstva in vlaganj v naravne vire</t>
  </si>
  <si>
    <t>15029002</t>
  </si>
  <si>
    <t>Ravnanje z odpadno vodo</t>
  </si>
  <si>
    <t>15002019</t>
  </si>
  <si>
    <t>Kanalizacija Renče-Vogrsko  - 1. faza</t>
  </si>
  <si>
    <t>15002022</t>
  </si>
  <si>
    <t>Subvencije za nakup malih čistilnih naprav</t>
  </si>
  <si>
    <t>411</t>
  </si>
  <si>
    <t>Transferi posameznikom in gospodinjstvom</t>
  </si>
  <si>
    <t>411999</t>
  </si>
  <si>
    <t>Drugi transferi posameznikom in gospodinjstvom</t>
  </si>
  <si>
    <t>15002033</t>
  </si>
  <si>
    <t>Sofinanciranje tlačnega voda Bilje Križ Cijan</t>
  </si>
  <si>
    <t>1504</t>
  </si>
  <si>
    <t>Upravljanje in nadzor vodnih virov</t>
  </si>
  <si>
    <t>15049001</t>
  </si>
  <si>
    <t>Načrtovanje, varstvo in urejanje voda</t>
  </si>
  <si>
    <t>15001061</t>
  </si>
  <si>
    <t>Urejanje in vzdrževanje vodnih jarkov</t>
  </si>
  <si>
    <t>15001062</t>
  </si>
  <si>
    <t>Protipoplavne ureditve na območju občine Renče–Vogrsko</t>
  </si>
  <si>
    <t>1505</t>
  </si>
  <si>
    <t>Pomoč in podpora ohranjanju narave</t>
  </si>
  <si>
    <t>15059001</t>
  </si>
  <si>
    <t>Ohranjanje biotske raznovrstnosti in varstvo naravnih vrednot</t>
  </si>
  <si>
    <t>15003032</t>
  </si>
  <si>
    <t>*Projekt GREVISLIN</t>
  </si>
  <si>
    <t>16</t>
  </si>
  <si>
    <t>PROSTORSKO PLANIRANJE IN STANOVANJSKO KOMUNALNA DEJAVNOST</t>
  </si>
  <si>
    <t>1602</t>
  </si>
  <si>
    <t>Prostorsko in podeželsko planiranje in administracija</t>
  </si>
  <si>
    <t>16029001</t>
  </si>
  <si>
    <t>Urejanje in nadzor na področju geodetskih evidenc</t>
  </si>
  <si>
    <t>16001010</t>
  </si>
  <si>
    <t>Redni stroški urejanja prostora (parcelacije, cenitve)</t>
  </si>
  <si>
    <t>16029003</t>
  </si>
  <si>
    <t>Prostorsko načrtovanje</t>
  </si>
  <si>
    <t>16002011</t>
  </si>
  <si>
    <t>OPN in OPPN</t>
  </si>
  <si>
    <t>16002012</t>
  </si>
  <si>
    <t>Kategorizacija cest</t>
  </si>
  <si>
    <t>1603</t>
  </si>
  <si>
    <t>Komunalna dejavnost</t>
  </si>
  <si>
    <t>16039001</t>
  </si>
  <si>
    <t>Oskrba z vodo</t>
  </si>
  <si>
    <t>16002030</t>
  </si>
  <si>
    <t>Vodenje infrastrukture VIK NG d.d.</t>
  </si>
  <si>
    <t>16002034</t>
  </si>
  <si>
    <t>Rekonstrukcija in novogradnja vodovodnega sistema Mrzlek</t>
  </si>
  <si>
    <t>16003037</t>
  </si>
  <si>
    <t>Vodovod Jerabišče</t>
  </si>
  <si>
    <t>16003038</t>
  </si>
  <si>
    <t>Vodovod Špinjolišče</t>
  </si>
  <si>
    <t>16003039</t>
  </si>
  <si>
    <t>Vodovod Volčja Draga od h.š.31b - 35</t>
  </si>
  <si>
    <t>16039004</t>
  </si>
  <si>
    <t>Praznično urejanje naselij</t>
  </si>
  <si>
    <t>16006010</t>
  </si>
  <si>
    <t>Novoletna okrasitev</t>
  </si>
  <si>
    <t>1605</t>
  </si>
  <si>
    <t>Spodbujanje stanovanjske gradnje</t>
  </si>
  <si>
    <t>16059001</t>
  </si>
  <si>
    <t>Podpora individualni stanovanjski gradnji</t>
  </si>
  <si>
    <t>16009012</t>
  </si>
  <si>
    <t>Subvencije komunalnega prispevka za mlade in mlade družine</t>
  </si>
  <si>
    <t>16059002</t>
  </si>
  <si>
    <t>16009011</t>
  </si>
  <si>
    <t>Socialna stanovanja</t>
  </si>
  <si>
    <t>402501</t>
  </si>
  <si>
    <t>Tekoče vzdrževanje stanovanjskih objektov</t>
  </si>
  <si>
    <t>1606</t>
  </si>
  <si>
    <t>Upravljanje in razpolaganje z zemljišči (javno dobro, kmetijska, gozdna in stavbna zemljišča)</t>
  </si>
  <si>
    <t>16069001</t>
  </si>
  <si>
    <t>Urejanje občinskih zemljišč</t>
  </si>
  <si>
    <t>16009013</t>
  </si>
  <si>
    <t>Stroški s prodajo zemljišč</t>
  </si>
  <si>
    <t>16069002</t>
  </si>
  <si>
    <t>16009010</t>
  </si>
  <si>
    <t>17</t>
  </si>
  <si>
    <t>ZDRAVSTVENO VARSTVO</t>
  </si>
  <si>
    <t>1706</t>
  </si>
  <si>
    <t>Preventivni programi zdravstvenega varstva</t>
  </si>
  <si>
    <t>17069001</t>
  </si>
  <si>
    <t>Spremljanje zdravstvenega stanja in aktivnosti promocije zdravja</t>
  </si>
  <si>
    <t>17003011</t>
  </si>
  <si>
    <t>Preventiva na področju zasvojenosti</t>
  </si>
  <si>
    <t>1707</t>
  </si>
  <si>
    <t>Drugi programi na področju zdravstva</t>
  </si>
  <si>
    <t>17079002</t>
  </si>
  <si>
    <t>Mrliško ogledna služba</t>
  </si>
  <si>
    <t>17002012</t>
  </si>
  <si>
    <t>Dežurna Mrliško ogledna služba</t>
  </si>
  <si>
    <t>18</t>
  </si>
  <si>
    <t>KULTURA, ŠPORT IN NEVLADNE ORGANIZACIJE</t>
  </si>
  <si>
    <t>1802</t>
  </si>
  <si>
    <t>Ohranjanje kulturne dediščine</t>
  </si>
  <si>
    <t>18029001</t>
  </si>
  <si>
    <t>Nepremična kulturna dediščina</t>
  </si>
  <si>
    <t>18001010</t>
  </si>
  <si>
    <t>Vzdrževanje grobišč, spominskih obeležij</t>
  </si>
  <si>
    <t>1803</t>
  </si>
  <si>
    <t>Programi v kulturi</t>
  </si>
  <si>
    <t>18039001</t>
  </si>
  <si>
    <t>Knjižničarstvo in založništvo</t>
  </si>
  <si>
    <t>18002010</t>
  </si>
  <si>
    <t>Goriška knjižnica Franceta Bevka</t>
  </si>
  <si>
    <t>18002011</t>
  </si>
  <si>
    <t>Financiranje knjižnice v Renčah</t>
  </si>
  <si>
    <t>18039002</t>
  </si>
  <si>
    <t>Umetniški programi</t>
  </si>
  <si>
    <t>18003028</t>
  </si>
  <si>
    <t>Gledališki abonma za otroke</t>
  </si>
  <si>
    <t>18039003</t>
  </si>
  <si>
    <t>Ljubiteljska kultura</t>
  </si>
  <si>
    <t>18003012</t>
  </si>
  <si>
    <t>Notranja ureditev ZD Vogrsko</t>
  </si>
  <si>
    <t>420501</t>
  </si>
  <si>
    <t>Obnove</t>
  </si>
  <si>
    <t>18004010</t>
  </si>
  <si>
    <t>Financiranje programov in projektov ljubiteljske kulture</t>
  </si>
  <si>
    <t>18004011</t>
  </si>
  <si>
    <t>Financiranje dejavnosti umetniških vodij</t>
  </si>
  <si>
    <t>18004012</t>
  </si>
  <si>
    <t>Financiranje projektov po javnem pozivu</t>
  </si>
  <si>
    <t>18004020</t>
  </si>
  <si>
    <t>Javni sklad RS za kulturne dejavnosti Nova Gorica</t>
  </si>
  <si>
    <t>18039005</t>
  </si>
  <si>
    <t>Drugi programi v kulturi</t>
  </si>
  <si>
    <t>18002002</t>
  </si>
  <si>
    <t>Glasbeni večeri in drugi kulturni dogodki v občini</t>
  </si>
  <si>
    <t>420300</t>
  </si>
  <si>
    <t>Nakup drugih osnovnih sredstev</t>
  </si>
  <si>
    <t>18002009</t>
  </si>
  <si>
    <t>Programi za otroke in mladino</t>
  </si>
  <si>
    <t>18005010</t>
  </si>
  <si>
    <t>Goriški muzej</t>
  </si>
  <si>
    <t>1804</t>
  </si>
  <si>
    <t>Podpora posebnim skupinam</t>
  </si>
  <si>
    <t>18049001</t>
  </si>
  <si>
    <t>Programi veteranskih organizacij</t>
  </si>
  <si>
    <t>18006010</t>
  </si>
  <si>
    <t>Sofinanciranje delovanja org.veteranov,borcev, vojnih invalidov</t>
  </si>
  <si>
    <t>18049002</t>
  </si>
  <si>
    <t>Podpora duhovnikom in verskim skupnostim</t>
  </si>
  <si>
    <t>18007010</t>
  </si>
  <si>
    <t>Sofinanciranje investicijskih del v cerkvi</t>
  </si>
  <si>
    <t>18049004</t>
  </si>
  <si>
    <t>Programi drugih posebnih skupin</t>
  </si>
  <si>
    <t>18008010</t>
  </si>
  <si>
    <t>Sofinanciranje upokojenskih društev</t>
  </si>
  <si>
    <t>1805</t>
  </si>
  <si>
    <t>Šport in prostočasne aktivnosti</t>
  </si>
  <si>
    <t>18059001</t>
  </si>
  <si>
    <t>Programi športa</t>
  </si>
  <si>
    <t>18001044</t>
  </si>
  <si>
    <t>Šport za vse</t>
  </si>
  <si>
    <t>18009010</t>
  </si>
  <si>
    <t>Sofinanciranje športnih društev</t>
  </si>
  <si>
    <t>18009011</t>
  </si>
  <si>
    <t>Sofinanciranje večjih športnih prireditev</t>
  </si>
  <si>
    <t>18009013</t>
  </si>
  <si>
    <t>Sofinanciranje prevozov na športne prireditve</t>
  </si>
  <si>
    <t>18009030</t>
  </si>
  <si>
    <t>Sofinanciranje športa v vrtcih in šolah</t>
  </si>
  <si>
    <t>18009041</t>
  </si>
  <si>
    <t>Vzdrževanje športnih objektov</t>
  </si>
  <si>
    <t>18009043</t>
  </si>
  <si>
    <t>Razširitev telovadnice Renče</t>
  </si>
  <si>
    <t>18009046</t>
  </si>
  <si>
    <t>Večnamenska dvorana Vogrsko</t>
  </si>
  <si>
    <t>18059002</t>
  </si>
  <si>
    <t>Programi za mladino</t>
  </si>
  <si>
    <t>18001049</t>
  </si>
  <si>
    <t>LAS-Projekt za zaposlovanje mladih</t>
  </si>
  <si>
    <t>19</t>
  </si>
  <si>
    <t>IZOBRAŽEVANJE</t>
  </si>
  <si>
    <t>1902</t>
  </si>
  <si>
    <t>Varstvo in vzgoja predšolskih otrok</t>
  </si>
  <si>
    <t>19029001</t>
  </si>
  <si>
    <t>Vrtci</t>
  </si>
  <si>
    <t>19001010</t>
  </si>
  <si>
    <t>Vrtec Renče</t>
  </si>
  <si>
    <t>411921</t>
  </si>
  <si>
    <t>Plačilo razlike med ceno programov v vrtcih in plačili staršev</t>
  </si>
  <si>
    <t>432</t>
  </si>
  <si>
    <t>Investicijski transferi proračunskim uporabnikom</t>
  </si>
  <si>
    <t>432300</t>
  </si>
  <si>
    <t>Investicijski transferi javnim zavodom</t>
  </si>
  <si>
    <t>19001011</t>
  </si>
  <si>
    <t>Vrtec Vogrsko</t>
  </si>
  <si>
    <t>19001020</t>
  </si>
  <si>
    <t>Ostali vrtci</t>
  </si>
  <si>
    <t>1903</t>
  </si>
  <si>
    <t>Primarno in sekundarno izobraževanje</t>
  </si>
  <si>
    <t>19039001</t>
  </si>
  <si>
    <t>Osnovno šolstvo</t>
  </si>
  <si>
    <t>19001021</t>
  </si>
  <si>
    <t>Šola Vogrsko</t>
  </si>
  <si>
    <t>19001031</t>
  </si>
  <si>
    <t>Obnova kuhinje OŠ Renče</t>
  </si>
  <si>
    <t>19002010</t>
  </si>
  <si>
    <t>Osnovna šola Renče</t>
  </si>
  <si>
    <t>19002011</t>
  </si>
  <si>
    <t>Nadomestilo za delovne zvezke osnovnošolcev</t>
  </si>
  <si>
    <t>19002019</t>
  </si>
  <si>
    <t>Kritje izgube OŠ Renče</t>
  </si>
  <si>
    <t>19002020</t>
  </si>
  <si>
    <t>Investicijsko vzdrževanje OŠ Renče</t>
  </si>
  <si>
    <t>19002022</t>
  </si>
  <si>
    <t>Notranja oprema vrtcev in šole s podružnicama</t>
  </si>
  <si>
    <t>19002030</t>
  </si>
  <si>
    <t>Osnovna šola Kozara</t>
  </si>
  <si>
    <t>19002040</t>
  </si>
  <si>
    <t>Investicijsko vzdrževanje OŠ Kozara</t>
  </si>
  <si>
    <t>19002041</t>
  </si>
  <si>
    <t>Waldorfska šola OE Primorska</t>
  </si>
  <si>
    <t>19002060</t>
  </si>
  <si>
    <t>Investicijsko vzdrževanje podružnične šole Bukovica</t>
  </si>
  <si>
    <t>19002063</t>
  </si>
  <si>
    <t>Nadstrešnica POŠ Bukovica</t>
  </si>
  <si>
    <t>19002070</t>
  </si>
  <si>
    <t>Investicijsko vzdrževanje podružnične šole Vogrsko</t>
  </si>
  <si>
    <t>420245</t>
  </si>
  <si>
    <t>Nakup opreme za igralnice v vrtcih in za otroška igrišča</t>
  </si>
  <si>
    <t>19039002</t>
  </si>
  <si>
    <t>Glasbeno šolstvo</t>
  </si>
  <si>
    <t>19003010</t>
  </si>
  <si>
    <t>Sofinanciranje glasbene šole Nova Gorica</t>
  </si>
  <si>
    <t>19003020</t>
  </si>
  <si>
    <t>Sofinanciranje programov glasbenega izobraževanja</t>
  </si>
  <si>
    <t>1905</t>
  </si>
  <si>
    <t>Drugi izobraževalni programi</t>
  </si>
  <si>
    <t>19059001</t>
  </si>
  <si>
    <t>Izobraževanje odraslih</t>
  </si>
  <si>
    <t>19004010</t>
  </si>
  <si>
    <t>Sofinanciranje programov Ljudske Univerze</t>
  </si>
  <si>
    <t>19059002</t>
  </si>
  <si>
    <t>Druge oblike izobraževanja</t>
  </si>
  <si>
    <t>Nagrade za talente</t>
  </si>
  <si>
    <t>1906</t>
  </si>
  <si>
    <t>Pomoči šolajočim</t>
  </si>
  <si>
    <t>19069001</t>
  </si>
  <si>
    <t>Pomoči v osnovnem šolstvu</t>
  </si>
  <si>
    <t>19005010</t>
  </si>
  <si>
    <t>Regresiranje prevozov v šolo</t>
  </si>
  <si>
    <t>411900</t>
  </si>
  <si>
    <t>19069002</t>
  </si>
  <si>
    <t>Pomoči v srednjem šolstvu</t>
  </si>
  <si>
    <t>19005030</t>
  </si>
  <si>
    <t>Regresiranje prevozov dijakov</t>
  </si>
  <si>
    <t>19069003</t>
  </si>
  <si>
    <t>Štipendije</t>
  </si>
  <si>
    <t>Sklad za štipendije</t>
  </si>
  <si>
    <t>411799</t>
  </si>
  <si>
    <t>Druge štipendije</t>
  </si>
  <si>
    <t>20</t>
  </si>
  <si>
    <t>SOCIALNO VARSTVO</t>
  </si>
  <si>
    <t>2002</t>
  </si>
  <si>
    <t>Varstvo otrok in družine</t>
  </si>
  <si>
    <t>20029001</t>
  </si>
  <si>
    <t>Drugi programi v pomoč družini</t>
  </si>
  <si>
    <t>20001010</t>
  </si>
  <si>
    <t>Obdaritve ob rojstvu otroka</t>
  </si>
  <si>
    <t>411103</t>
  </si>
  <si>
    <t>Darilo ob rojstvu otroka</t>
  </si>
  <si>
    <t>20001012</t>
  </si>
  <si>
    <t>Novoletna obdaritev otrok</t>
  </si>
  <si>
    <t>2004</t>
  </si>
  <si>
    <t>Izvajanje programov socialnega varstva</t>
  </si>
  <si>
    <t>20049002</t>
  </si>
  <si>
    <t>Socialno varstvo invalidov</t>
  </si>
  <si>
    <t>20002010</t>
  </si>
  <si>
    <t>Sredstva za varstvo duševno in telesno prizadetih</t>
  </si>
  <si>
    <t>411909</t>
  </si>
  <si>
    <t>Regresiranje oskrbe v domovih</t>
  </si>
  <si>
    <t>20002030</t>
  </si>
  <si>
    <t>Projekt "Občina po meri invalidov"</t>
  </si>
  <si>
    <t>20003014</t>
  </si>
  <si>
    <t>Financiranje brezplačnih prevozov za starejše in invalide</t>
  </si>
  <si>
    <t>20049003</t>
  </si>
  <si>
    <t>Socialno varstvo starih</t>
  </si>
  <si>
    <t>20003010</t>
  </si>
  <si>
    <t>Dom za starejše občane</t>
  </si>
  <si>
    <t>20003012</t>
  </si>
  <si>
    <t>Dnevni center za starejše</t>
  </si>
  <si>
    <t>20003030</t>
  </si>
  <si>
    <t>Pomoč na domu</t>
  </si>
  <si>
    <t>20049004</t>
  </si>
  <si>
    <t>Socialno varstvo materialno ogroženih</t>
  </si>
  <si>
    <t>20003050</t>
  </si>
  <si>
    <t>RC-Zavetišče za brezdomce</t>
  </si>
  <si>
    <t>20004010</t>
  </si>
  <si>
    <t>Denarne pomoči-programi Rdečega križa</t>
  </si>
  <si>
    <t>20004020</t>
  </si>
  <si>
    <t>Subvencioniranje stanarin</t>
  </si>
  <si>
    <t>411920</t>
  </si>
  <si>
    <t>20004021</t>
  </si>
  <si>
    <t>Subvencioniranje tržnih najemnin</t>
  </si>
  <si>
    <t>20049006</t>
  </si>
  <si>
    <t>Socialno varstvo drugih ranljivih skupin</t>
  </si>
  <si>
    <t>20006010</t>
  </si>
  <si>
    <t>Sofinanciranje društev s področja socialnega varstva</t>
  </si>
  <si>
    <t>22</t>
  </si>
  <si>
    <t>SERVISIRANJE JAVNEGA DOLGA</t>
  </si>
  <si>
    <t>2201</t>
  </si>
  <si>
    <t>Servisiranje javnega dolga</t>
  </si>
  <si>
    <t>22019001</t>
  </si>
  <si>
    <t>Obveznosti iz naslova financiranja izvrševanja proračuna - domače zadolževanje</t>
  </si>
  <si>
    <t>22001010</t>
  </si>
  <si>
    <t>Obveznosti iz naslova kreditov</t>
  </si>
  <si>
    <t>403</t>
  </si>
  <si>
    <t>Plačila domačih obresti</t>
  </si>
  <si>
    <t>403101</t>
  </si>
  <si>
    <t>Plačila obresti od dolgoročnih kreditov - poslovnim bankam</t>
  </si>
  <si>
    <t>2302</t>
  </si>
  <si>
    <t>Posebna proračunska rezerva in programi pomoči v primerih nesreč</t>
  </si>
  <si>
    <t>23029001</t>
  </si>
  <si>
    <t>Rezerva občine</t>
  </si>
  <si>
    <t>23001010</t>
  </si>
  <si>
    <t>Proračunska rezerva</t>
  </si>
  <si>
    <t>409100</t>
  </si>
  <si>
    <t>5</t>
  </si>
  <si>
    <t>5000</t>
  </si>
  <si>
    <t>Režijski obrat</t>
  </si>
  <si>
    <t>06006010</t>
  </si>
  <si>
    <t>Plače  zaposlenih</t>
  </si>
  <si>
    <t>06006011</t>
  </si>
  <si>
    <t>Delo študentov v režijskem obratu</t>
  </si>
  <si>
    <t>06009010</t>
  </si>
  <si>
    <t>Materialni stroški režijskega obrata</t>
  </si>
  <si>
    <t>5001</t>
  </si>
  <si>
    <t>Krajevna skupnost Bukovica-Volčja Draga</t>
  </si>
  <si>
    <t>04015001</t>
  </si>
  <si>
    <t>Organizacija krajevnega praznika v KS Bukovica-Volčja Draga in druge prireditve</t>
  </si>
  <si>
    <t>06002001</t>
  </si>
  <si>
    <t>KS Bukovica-Volčja Draga</t>
  </si>
  <si>
    <t>16039002</t>
  </si>
  <si>
    <t>Urejanje pokopališč in pogrebna dejavnost</t>
  </si>
  <si>
    <t>16015001</t>
  </si>
  <si>
    <t>Upravljanje in vzdrževanje pokopališča v Bukovici</t>
  </si>
  <si>
    <t>5002</t>
  </si>
  <si>
    <t>Krajevna skupnost Renče</t>
  </si>
  <si>
    <t>04025003</t>
  </si>
  <si>
    <t>Organizacija krajevnega praznika - Mohorjevo</t>
  </si>
  <si>
    <t>06002002</t>
  </si>
  <si>
    <t>KS Renče</t>
  </si>
  <si>
    <t>06002009</t>
  </si>
  <si>
    <t>Prostori KS Renče</t>
  </si>
  <si>
    <t>16015002</t>
  </si>
  <si>
    <t>Upravljanje in vzdrževanje pokopališča v Renčah</t>
  </si>
  <si>
    <t>16039005</t>
  </si>
  <si>
    <t>Druge komunalne dejavnosti</t>
  </si>
  <si>
    <t>16025002</t>
  </si>
  <si>
    <t>Urejanje javnih površin v KS Renče</t>
  </si>
  <si>
    <t>5003</t>
  </si>
  <si>
    <t>Krajevna skupnost Vogrsko</t>
  </si>
  <si>
    <t>04035004</t>
  </si>
  <si>
    <t>Organizacija krajevnega praznika v KS Vogrsko</t>
  </si>
  <si>
    <t>06002003</t>
  </si>
  <si>
    <t>KS Vogrsko</t>
  </si>
  <si>
    <t>16015003</t>
  </si>
  <si>
    <t>Vzdrževanje pokopališča in mrliške vežice  na Vogrskem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</si>
</sst>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FF0080"/>
      <name val="Arial Narrow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2" xfId="0" applyFill="1" applyBorder="1" applyAlignment="1">
      <alignment horizontal="center" vertical="center"/>
    </xf>
    <xf numFmtId="49" fontId="1" fillId="3" borderId="0" xfId="0" applyNumberFormat="1" applyFont="1" applyFill="1"/>
    <xf numFmtId="0" fontId="1" fillId="3" borderId="0" xfId="0" applyFont="1" applyFill="1"/>
    <xf numFmtId="3" fontId="1" fillId="3" borderId="0" xfId="0" applyNumberFormat="1" applyFont="1" applyFill="1" applyAlignment="1">
      <alignment horizontal="right"/>
    </xf>
    <xf numFmtId="49" fontId="1" fillId="3" borderId="2" xfId="0" applyNumberFormat="1" applyFont="1" applyFill="1" applyBorder="1"/>
    <xf numFmtId="0" fontId="1" fillId="3" borderId="2" xfId="0" applyFont="1" applyFill="1" applyBorder="1"/>
    <xf numFmtId="3" fontId="1" fillId="3" borderId="2" xfId="0" applyNumberFormat="1" applyFont="1" applyFill="1" applyBorder="1" applyAlignment="1">
      <alignment horizontal="right"/>
    </xf>
    <xf numFmtId="0" fontId="2" fillId="3" borderId="0" xfId="0" applyFont="1" applyFill="1"/>
    <xf numFmtId="49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0" fontId="3" fillId="3" borderId="0" xfId="0" applyFont="1" applyFill="1"/>
    <xf numFmtId="49" fontId="3" fillId="3" borderId="0" xfId="0" applyNumberFormat="1" applyFont="1" applyFill="1"/>
    <xf numFmtId="3" fontId="3" fillId="3" borderId="0" xfId="0" applyNumberFormat="1" applyFont="1" applyFill="1" applyAlignment="1">
      <alignment horizontal="right"/>
    </xf>
    <xf numFmtId="0" fontId="4" fillId="3" borderId="0" xfId="0" applyFont="1" applyFill="1"/>
    <xf numFmtId="49" fontId="4" fillId="3" borderId="0" xfId="0" applyNumberFormat="1" applyFont="1" applyFill="1"/>
    <xf numFmtId="3" fontId="4" fillId="3" borderId="0" xfId="0" applyNumberFormat="1" applyFont="1" applyFill="1" applyAlignment="1">
      <alignment horizontal="right"/>
    </xf>
    <xf numFmtId="0" fontId="5" fillId="2" borderId="1" xfId="0" applyFont="1" applyFill="1" applyBorder="1"/>
    <xf numFmtId="3" fontId="5" fillId="2" borderId="1" xfId="0" applyNumberFormat="1" applyFont="1" applyFill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659B-068F-439C-8C5D-80F25C388CC4}">
  <dimension ref="A1:H1545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4.42578125" bestFit="1" customWidth="1"/>
    <col min="2" max="2" width="6.7109375" bestFit="1" customWidth="1"/>
    <col min="3" max="3" width="7.85546875" bestFit="1" customWidth="1"/>
    <col min="4" max="4" width="6.140625" bestFit="1" customWidth="1"/>
    <col min="5" max="5" width="93.140625" bestFit="1" customWidth="1"/>
    <col min="6" max="6" width="15.85546875" bestFit="1" customWidth="1"/>
    <col min="7" max="7" width="23.7109375" bestFit="1" customWidth="1"/>
    <col min="8" max="8" width="23.28515625" bestFit="1" customWidth="1"/>
  </cols>
  <sheetData>
    <row r="1" spans="1:8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</row>
    <row r="3" spans="1:8" x14ac:dyDescent="0.25">
      <c r="A3" s="5" t="s">
        <v>8</v>
      </c>
      <c r="B3" s="6"/>
      <c r="C3" s="6"/>
      <c r="D3" s="6"/>
      <c r="E3" s="5"/>
      <c r="F3" s="7">
        <f>+F4</f>
        <v>5696473.6600000001</v>
      </c>
      <c r="G3" s="7">
        <f>+G4</f>
        <v>7418289.9300000006</v>
      </c>
      <c r="H3" s="7">
        <f>+H4</f>
        <v>7418289.9300000006</v>
      </c>
    </row>
    <row r="4" spans="1:8" x14ac:dyDescent="0.25">
      <c r="A4" s="5" t="s">
        <v>8</v>
      </c>
      <c r="B4" s="6"/>
      <c r="C4" s="6"/>
      <c r="D4" s="6"/>
      <c r="E4" s="5"/>
      <c r="F4" s="7">
        <f>+F5</f>
        <v>5696473.6600000001</v>
      </c>
      <c r="G4" s="7">
        <f>+G5</f>
        <v>7418289.9300000006</v>
      </c>
      <c r="H4" s="7">
        <f>+H5</f>
        <v>7418289.9300000006</v>
      </c>
    </row>
    <row r="5" spans="1:8" x14ac:dyDescent="0.25">
      <c r="A5" s="3"/>
      <c r="B5" s="2" t="s">
        <v>8</v>
      </c>
      <c r="C5" s="3"/>
      <c r="D5" s="3"/>
      <c r="E5" s="2"/>
      <c r="F5" s="4">
        <f>+F6</f>
        <v>5696473.6600000001</v>
      </c>
      <c r="G5" s="4">
        <f>+G6</f>
        <v>7418289.9300000006</v>
      </c>
      <c r="H5" s="4">
        <f>+H6</f>
        <v>7418289.9300000006</v>
      </c>
    </row>
    <row r="6" spans="1:8" x14ac:dyDescent="0.25">
      <c r="A6" s="8"/>
      <c r="B6" s="9" t="s">
        <v>8</v>
      </c>
      <c r="C6" s="8"/>
      <c r="D6" s="8"/>
      <c r="E6" s="9"/>
      <c r="F6" s="10">
        <f>+F7</f>
        <v>5696473.6600000001</v>
      </c>
      <c r="G6" s="10">
        <f>+G7</f>
        <v>7418289.9300000006</v>
      </c>
      <c r="H6" s="10">
        <f>+H7</f>
        <v>7418289.9300000006</v>
      </c>
    </row>
    <row r="7" spans="1:8" x14ac:dyDescent="0.25">
      <c r="A7" s="11"/>
      <c r="B7" s="12" t="s">
        <v>8</v>
      </c>
      <c r="C7" s="11"/>
      <c r="D7" s="11"/>
      <c r="E7" s="12"/>
      <c r="F7" s="13">
        <f>+F8</f>
        <v>5696473.6600000001</v>
      </c>
      <c r="G7" s="13">
        <f>+G8</f>
        <v>7418289.9300000006</v>
      </c>
      <c r="H7" s="13">
        <f>+H8</f>
        <v>7418289.9300000006</v>
      </c>
    </row>
    <row r="8" spans="1:8" x14ac:dyDescent="0.25">
      <c r="A8" s="14"/>
      <c r="B8" s="14"/>
      <c r="C8" s="15" t="s">
        <v>8</v>
      </c>
      <c r="D8" s="14"/>
      <c r="E8" s="15"/>
      <c r="F8" s="16">
        <f>+F9+F36+F62+F68+F72+F80</f>
        <v>5696473.6600000001</v>
      </c>
      <c r="G8" s="16">
        <f>+G9+G36+G62+G68+G72+G80</f>
        <v>7418289.9300000006</v>
      </c>
      <c r="H8" s="16">
        <f>+H9+H36+H62+H68+H72+H80</f>
        <v>7418289.9300000006</v>
      </c>
    </row>
    <row r="9" spans="1:8" x14ac:dyDescent="0.25">
      <c r="A9" s="11"/>
      <c r="B9" s="11"/>
      <c r="C9" s="11"/>
      <c r="D9" s="12" t="s">
        <v>9</v>
      </c>
      <c r="E9" s="12" t="s">
        <v>10</v>
      </c>
      <c r="F9" s="13">
        <f>+F10+F12+F26+F34</f>
        <v>3413572.55</v>
      </c>
      <c r="G9" s="13">
        <f>+G10+G12+G26+G34</f>
        <v>3601888.8100000005</v>
      </c>
      <c r="H9" s="13">
        <f>+H10+H12+H26+H34</f>
        <v>3601888.8100000005</v>
      </c>
    </row>
    <row r="10" spans="1:8" x14ac:dyDescent="0.25">
      <c r="A10" s="11"/>
      <c r="B10" s="11"/>
      <c r="C10" s="11"/>
      <c r="D10" s="12" t="s">
        <v>11</v>
      </c>
      <c r="E10" s="12" t="s">
        <v>12</v>
      </c>
      <c r="F10" s="13">
        <f>+F11</f>
        <v>2937496</v>
      </c>
      <c r="G10" s="13">
        <f>+G11</f>
        <v>2937496</v>
      </c>
      <c r="H10" s="13">
        <f>+H11</f>
        <v>2937496</v>
      </c>
    </row>
    <row r="11" spans="1:8" x14ac:dyDescent="0.25">
      <c r="A11" s="11"/>
      <c r="B11" s="11"/>
      <c r="C11" s="11"/>
      <c r="D11" s="12" t="s">
        <v>13</v>
      </c>
      <c r="E11" s="12" t="s">
        <v>14</v>
      </c>
      <c r="F11" s="13">
        <v>2937496</v>
      </c>
      <c r="G11" s="13">
        <v>2937496</v>
      </c>
      <c r="H11" s="13">
        <v>2937496</v>
      </c>
    </row>
    <row r="12" spans="1:8" x14ac:dyDescent="0.25">
      <c r="A12" s="11"/>
      <c r="B12" s="11"/>
      <c r="C12" s="11"/>
      <c r="D12" s="12" t="s">
        <v>15</v>
      </c>
      <c r="E12" s="12" t="s">
        <v>16</v>
      </c>
      <c r="F12" s="13">
        <f>+F13+F14+F15+F16+F17+F18+F19+F20+F21+F22+F23+F24+F25</f>
        <v>334827.96999999997</v>
      </c>
      <c r="G12" s="13">
        <f>+G13+G14+G15+G16+G17+G18+G19+G20+G21+G22+G23+G24+G25</f>
        <v>517344.1</v>
      </c>
      <c r="H12" s="13">
        <f>+H13+H14+H15+H16+H17+H18+H19+H20+H21+H22+H23+H24+H25</f>
        <v>517344.1</v>
      </c>
    </row>
    <row r="13" spans="1:8" x14ac:dyDescent="0.25">
      <c r="A13" s="11"/>
      <c r="B13" s="11"/>
      <c r="C13" s="11"/>
      <c r="D13" s="12" t="s">
        <v>17</v>
      </c>
      <c r="E13" s="12" t="s">
        <v>18</v>
      </c>
      <c r="F13" s="13">
        <v>9603.52</v>
      </c>
      <c r="G13" s="13">
        <v>9200</v>
      </c>
      <c r="H13" s="13">
        <v>9200</v>
      </c>
    </row>
    <row r="14" spans="1:8" x14ac:dyDescent="0.25">
      <c r="A14" s="11"/>
      <c r="B14" s="11"/>
      <c r="C14" s="11"/>
      <c r="D14" s="12" t="s">
        <v>19</v>
      </c>
      <c r="E14" s="12" t="s">
        <v>20</v>
      </c>
      <c r="F14" s="13">
        <v>197.32</v>
      </c>
      <c r="G14" s="13">
        <v>100</v>
      </c>
      <c r="H14" s="13">
        <v>100</v>
      </c>
    </row>
    <row r="15" spans="1:8" x14ac:dyDescent="0.25">
      <c r="A15" s="11"/>
      <c r="B15" s="11"/>
      <c r="C15" s="11"/>
      <c r="D15" s="12" t="s">
        <v>21</v>
      </c>
      <c r="E15" s="12" t="s">
        <v>22</v>
      </c>
      <c r="F15" s="13">
        <v>16.18</v>
      </c>
      <c r="G15" s="13">
        <v>10</v>
      </c>
      <c r="H15" s="13">
        <v>10</v>
      </c>
    </row>
    <row r="16" spans="1:8" x14ac:dyDescent="0.25">
      <c r="A16" s="11"/>
      <c r="B16" s="11"/>
      <c r="C16" s="11"/>
      <c r="D16" s="12" t="s">
        <v>23</v>
      </c>
      <c r="E16" s="12" t="s">
        <v>24</v>
      </c>
      <c r="F16" s="13">
        <v>131722.14000000001</v>
      </c>
      <c r="G16" s="13">
        <v>280000</v>
      </c>
      <c r="H16" s="13">
        <v>280000</v>
      </c>
    </row>
    <row r="17" spans="1:8" x14ac:dyDescent="0.25">
      <c r="A17" s="11"/>
      <c r="B17" s="11"/>
      <c r="C17" s="11"/>
      <c r="D17" s="12" t="s">
        <v>25</v>
      </c>
      <c r="E17" s="12" t="s">
        <v>26</v>
      </c>
      <c r="F17" s="13">
        <v>98097.37</v>
      </c>
      <c r="G17" s="13">
        <v>115000</v>
      </c>
      <c r="H17" s="13">
        <v>115000</v>
      </c>
    </row>
    <row r="18" spans="1:8" x14ac:dyDescent="0.25">
      <c r="A18" s="11"/>
      <c r="B18" s="11"/>
      <c r="C18" s="11"/>
      <c r="D18" s="12" t="s">
        <v>27</v>
      </c>
      <c r="E18" s="12" t="s">
        <v>28</v>
      </c>
      <c r="F18" s="13">
        <v>567.78</v>
      </c>
      <c r="G18" s="13">
        <v>500</v>
      </c>
      <c r="H18" s="13">
        <v>500</v>
      </c>
    </row>
    <row r="19" spans="1:8" x14ac:dyDescent="0.25">
      <c r="A19" s="11"/>
      <c r="B19" s="11"/>
      <c r="C19" s="11"/>
      <c r="D19" s="12" t="s">
        <v>29</v>
      </c>
      <c r="E19" s="12" t="s">
        <v>30</v>
      </c>
      <c r="F19" s="13">
        <v>1397.86</v>
      </c>
      <c r="G19" s="13">
        <v>1300</v>
      </c>
      <c r="H19" s="13">
        <v>1300</v>
      </c>
    </row>
    <row r="20" spans="1:8" x14ac:dyDescent="0.25">
      <c r="A20" s="11"/>
      <c r="B20" s="11"/>
      <c r="C20" s="11"/>
      <c r="D20" s="12" t="s">
        <v>31</v>
      </c>
      <c r="E20" s="12" t="s">
        <v>32</v>
      </c>
      <c r="F20" s="13">
        <v>0.56000000000000005</v>
      </c>
      <c r="G20" s="13">
        <v>4</v>
      </c>
      <c r="H20" s="13">
        <v>4</v>
      </c>
    </row>
    <row r="21" spans="1:8" x14ac:dyDescent="0.25">
      <c r="A21" s="11"/>
      <c r="B21" s="11"/>
      <c r="C21" s="11"/>
      <c r="D21" s="12" t="s">
        <v>33</v>
      </c>
      <c r="E21" s="12" t="s">
        <v>34</v>
      </c>
      <c r="F21" s="13">
        <v>53135.81</v>
      </c>
      <c r="G21" s="13">
        <v>35000</v>
      </c>
      <c r="H21" s="13">
        <v>35000</v>
      </c>
    </row>
    <row r="22" spans="1:8" x14ac:dyDescent="0.25">
      <c r="A22" s="11"/>
      <c r="B22" s="11"/>
      <c r="C22" s="11"/>
      <c r="D22" s="12" t="s">
        <v>35</v>
      </c>
      <c r="E22" s="12" t="s">
        <v>36</v>
      </c>
      <c r="F22" s="13">
        <v>89.37</v>
      </c>
      <c r="G22" s="13">
        <v>100</v>
      </c>
      <c r="H22" s="13">
        <v>100</v>
      </c>
    </row>
    <row r="23" spans="1:8" x14ac:dyDescent="0.25">
      <c r="A23" s="11"/>
      <c r="B23" s="11"/>
      <c r="C23" s="11"/>
      <c r="D23" s="12" t="s">
        <v>37</v>
      </c>
      <c r="E23" s="12" t="s">
        <v>38</v>
      </c>
      <c r="F23" s="13">
        <v>3426.74</v>
      </c>
      <c r="G23" s="13">
        <v>6125.1</v>
      </c>
      <c r="H23" s="13">
        <v>6125.1</v>
      </c>
    </row>
    <row r="24" spans="1:8" x14ac:dyDescent="0.25">
      <c r="A24" s="11"/>
      <c r="B24" s="11"/>
      <c r="C24" s="11"/>
      <c r="D24" s="12" t="s">
        <v>39</v>
      </c>
      <c r="E24" s="12" t="s">
        <v>40</v>
      </c>
      <c r="F24" s="13">
        <v>36573.32</v>
      </c>
      <c r="G24" s="13">
        <v>70000</v>
      </c>
      <c r="H24" s="13">
        <v>70000</v>
      </c>
    </row>
    <row r="25" spans="1:8" x14ac:dyDescent="0.25">
      <c r="A25" s="11"/>
      <c r="B25" s="11"/>
      <c r="C25" s="11"/>
      <c r="D25" s="12" t="s">
        <v>41</v>
      </c>
      <c r="E25" s="12" t="s">
        <v>42</v>
      </c>
      <c r="F25" s="13">
        <v>0</v>
      </c>
      <c r="G25" s="13">
        <v>5</v>
      </c>
      <c r="H25" s="13">
        <v>5</v>
      </c>
    </row>
    <row r="26" spans="1:8" x14ac:dyDescent="0.25">
      <c r="A26" s="11"/>
      <c r="B26" s="11"/>
      <c r="C26" s="11"/>
      <c r="D26" s="12" t="s">
        <v>43</v>
      </c>
      <c r="E26" s="12" t="s">
        <v>44</v>
      </c>
      <c r="F26" s="13">
        <f>+F27+F28+F29+F30+F31+F32+F33</f>
        <v>141248.57999999999</v>
      </c>
      <c r="G26" s="13">
        <f>+G27+G28+G29+G30+G31+G32+G33</f>
        <v>144975.01</v>
      </c>
      <c r="H26" s="13">
        <f>+H27+H28+H29+H30+H31+H32+H33</f>
        <v>144975.01</v>
      </c>
    </row>
    <row r="27" spans="1:8" x14ac:dyDescent="0.25">
      <c r="A27" s="11"/>
      <c r="B27" s="11"/>
      <c r="C27" s="11"/>
      <c r="D27" s="12" t="s">
        <v>45</v>
      </c>
      <c r="E27" s="12" t="s">
        <v>46</v>
      </c>
      <c r="F27" s="13">
        <v>2608.66</v>
      </c>
      <c r="G27" s="13">
        <v>2000</v>
      </c>
      <c r="H27" s="13">
        <v>2000</v>
      </c>
    </row>
    <row r="28" spans="1:8" x14ac:dyDescent="0.25">
      <c r="A28" s="11"/>
      <c r="B28" s="11"/>
      <c r="C28" s="11"/>
      <c r="D28" s="12" t="s">
        <v>47</v>
      </c>
      <c r="E28" s="12" t="s">
        <v>48</v>
      </c>
      <c r="F28" s="13">
        <v>0.01</v>
      </c>
      <c r="G28" s="13">
        <v>0.01</v>
      </c>
      <c r="H28" s="13">
        <v>0.01</v>
      </c>
    </row>
    <row r="29" spans="1:8" x14ac:dyDescent="0.25">
      <c r="A29" s="11"/>
      <c r="B29" s="11"/>
      <c r="C29" s="11"/>
      <c r="D29" s="12" t="s">
        <v>49</v>
      </c>
      <c r="E29" s="12" t="s">
        <v>50</v>
      </c>
      <c r="F29" s="13">
        <v>111994.33</v>
      </c>
      <c r="G29" s="13">
        <v>120000</v>
      </c>
      <c r="H29" s="13">
        <v>120000</v>
      </c>
    </row>
    <row r="30" spans="1:8" x14ac:dyDescent="0.25">
      <c r="A30" s="11"/>
      <c r="B30" s="11"/>
      <c r="C30" s="11"/>
      <c r="D30" s="12" t="s">
        <v>51</v>
      </c>
      <c r="E30" s="12" t="s">
        <v>52</v>
      </c>
      <c r="F30" s="13">
        <v>20579.84</v>
      </c>
      <c r="G30" s="13">
        <v>15000</v>
      </c>
      <c r="H30" s="13">
        <v>15000</v>
      </c>
    </row>
    <row r="31" spans="1:8" x14ac:dyDescent="0.25">
      <c r="A31" s="11"/>
      <c r="B31" s="11"/>
      <c r="C31" s="11"/>
      <c r="D31" s="12" t="s">
        <v>53</v>
      </c>
      <c r="E31" s="12" t="s">
        <v>54</v>
      </c>
      <c r="F31" s="13">
        <v>0</v>
      </c>
      <c r="G31" s="13">
        <v>100</v>
      </c>
      <c r="H31" s="13">
        <v>100</v>
      </c>
    </row>
    <row r="32" spans="1:8" x14ac:dyDescent="0.25">
      <c r="A32" s="11"/>
      <c r="B32" s="11"/>
      <c r="C32" s="11"/>
      <c r="D32" s="12" t="s">
        <v>55</v>
      </c>
      <c r="E32" s="12" t="s">
        <v>56</v>
      </c>
      <c r="F32" s="13">
        <v>0</v>
      </c>
      <c r="G32" s="13">
        <v>100</v>
      </c>
      <c r="H32" s="13">
        <v>100</v>
      </c>
    </row>
    <row r="33" spans="1:8" x14ac:dyDescent="0.25">
      <c r="A33" s="11"/>
      <c r="B33" s="11"/>
      <c r="C33" s="11"/>
      <c r="D33" s="12" t="s">
        <v>57</v>
      </c>
      <c r="E33" s="12" t="s">
        <v>58</v>
      </c>
      <c r="F33" s="13">
        <v>6065.74</v>
      </c>
      <c r="G33" s="13">
        <v>7775</v>
      </c>
      <c r="H33" s="13">
        <v>7775</v>
      </c>
    </row>
    <row r="34" spans="1:8" x14ac:dyDescent="0.25">
      <c r="A34" s="11"/>
      <c r="B34" s="11"/>
      <c r="C34" s="11"/>
      <c r="D34" s="12" t="s">
        <v>59</v>
      </c>
      <c r="E34" s="12" t="s">
        <v>60</v>
      </c>
      <c r="F34" s="13">
        <f>+F35</f>
        <v>0</v>
      </c>
      <c r="G34" s="13">
        <f>+G35</f>
        <v>2073.6999999999998</v>
      </c>
      <c r="H34" s="13">
        <f>+H35</f>
        <v>2073.6999999999998</v>
      </c>
    </row>
    <row r="35" spans="1:8" x14ac:dyDescent="0.25">
      <c r="A35" s="11"/>
      <c r="B35" s="11"/>
      <c r="C35" s="11"/>
      <c r="D35" s="12" t="s">
        <v>61</v>
      </c>
      <c r="E35" s="12" t="s">
        <v>60</v>
      </c>
      <c r="F35" s="13">
        <v>0</v>
      </c>
      <c r="G35" s="13">
        <v>2073.6999999999998</v>
      </c>
      <c r="H35" s="13">
        <v>2073.6999999999998</v>
      </c>
    </row>
    <row r="36" spans="1:8" x14ac:dyDescent="0.25">
      <c r="A36" s="11"/>
      <c r="B36" s="11"/>
      <c r="C36" s="11"/>
      <c r="D36" s="12" t="s">
        <v>62</v>
      </c>
      <c r="E36" s="12" t="s">
        <v>63</v>
      </c>
      <c r="F36" s="13">
        <f>+F37+F49+F51+F55+F57</f>
        <v>385604.72000000003</v>
      </c>
      <c r="G36" s="13">
        <f>+G37+G49+G51+G55+G57</f>
        <v>421550.5</v>
      </c>
      <c r="H36" s="13">
        <f>+H37+H49+H51+H55+H57</f>
        <v>421550.5</v>
      </c>
    </row>
    <row r="37" spans="1:8" x14ac:dyDescent="0.25">
      <c r="A37" s="11"/>
      <c r="B37" s="11"/>
      <c r="C37" s="11"/>
      <c r="D37" s="12" t="s">
        <v>64</v>
      </c>
      <c r="E37" s="12" t="s">
        <v>65</v>
      </c>
      <c r="F37" s="13">
        <f>+F38+F39+F40+F41+F42+F43+F44+F45+F46+F47+F48</f>
        <v>296980.33</v>
      </c>
      <c r="G37" s="13">
        <f>+G38+G39+G40+G41+G42+G43+G44+G45+G46+G47+G48</f>
        <v>330686</v>
      </c>
      <c r="H37" s="13">
        <f>+H38+H39+H40+H41+H42+H43+H44+H45+H46+H47+H48</f>
        <v>330686</v>
      </c>
    </row>
    <row r="38" spans="1:8" x14ac:dyDescent="0.25">
      <c r="A38" s="11"/>
      <c r="B38" s="11"/>
      <c r="C38" s="11"/>
      <c r="D38" s="12" t="s">
        <v>66</v>
      </c>
      <c r="E38" s="12" t="s">
        <v>67</v>
      </c>
      <c r="F38" s="13">
        <v>594.65</v>
      </c>
      <c r="G38" s="13">
        <v>255</v>
      </c>
      <c r="H38" s="13">
        <v>255</v>
      </c>
    </row>
    <row r="39" spans="1:8" x14ac:dyDescent="0.25">
      <c r="A39" s="11"/>
      <c r="B39" s="11"/>
      <c r="C39" s="11"/>
      <c r="D39" s="12" t="s">
        <v>68</v>
      </c>
      <c r="E39" s="12" t="s">
        <v>69</v>
      </c>
      <c r="F39" s="13">
        <v>35637.79</v>
      </c>
      <c r="G39" s="13">
        <v>17000</v>
      </c>
      <c r="H39" s="13">
        <v>17000</v>
      </c>
    </row>
    <row r="40" spans="1:8" x14ac:dyDescent="0.25">
      <c r="A40" s="11"/>
      <c r="B40" s="11"/>
      <c r="C40" s="11"/>
      <c r="D40" s="12" t="s">
        <v>70</v>
      </c>
      <c r="E40" s="12" t="s">
        <v>71</v>
      </c>
      <c r="F40" s="13">
        <v>0</v>
      </c>
      <c r="G40" s="13">
        <v>1</v>
      </c>
      <c r="H40" s="13">
        <v>1</v>
      </c>
    </row>
    <row r="41" spans="1:8" x14ac:dyDescent="0.25">
      <c r="A41" s="11"/>
      <c r="B41" s="11"/>
      <c r="C41" s="11"/>
      <c r="D41" s="12" t="s">
        <v>72</v>
      </c>
      <c r="E41" s="12" t="s">
        <v>73</v>
      </c>
      <c r="F41" s="13">
        <v>28191.14</v>
      </c>
      <c r="G41" s="13">
        <v>26000</v>
      </c>
      <c r="H41" s="13">
        <v>26000</v>
      </c>
    </row>
    <row r="42" spans="1:8" x14ac:dyDescent="0.25">
      <c r="A42" s="11"/>
      <c r="B42" s="11"/>
      <c r="C42" s="11"/>
      <c r="D42" s="12" t="s">
        <v>74</v>
      </c>
      <c r="E42" s="12" t="s">
        <v>75</v>
      </c>
      <c r="F42" s="13">
        <v>9025.69</v>
      </c>
      <c r="G42" s="13">
        <v>8500</v>
      </c>
      <c r="H42" s="13">
        <v>8500</v>
      </c>
    </row>
    <row r="43" spans="1:8" x14ac:dyDescent="0.25">
      <c r="A43" s="11"/>
      <c r="B43" s="11"/>
      <c r="C43" s="11"/>
      <c r="D43" s="12" t="s">
        <v>76</v>
      </c>
      <c r="E43" s="12" t="s">
        <v>77</v>
      </c>
      <c r="F43" s="13">
        <v>435.93</v>
      </c>
      <c r="G43" s="13">
        <v>1000</v>
      </c>
      <c r="H43" s="13">
        <v>1000</v>
      </c>
    </row>
    <row r="44" spans="1:8" x14ac:dyDescent="0.25">
      <c r="A44" s="11"/>
      <c r="B44" s="11"/>
      <c r="C44" s="11"/>
      <c r="D44" s="12" t="s">
        <v>78</v>
      </c>
      <c r="E44" s="12" t="s">
        <v>79</v>
      </c>
      <c r="F44" s="13">
        <v>119420.08</v>
      </c>
      <c r="G44" s="13">
        <v>112000</v>
      </c>
      <c r="H44" s="13">
        <v>112000</v>
      </c>
    </row>
    <row r="45" spans="1:8" x14ac:dyDescent="0.25">
      <c r="A45" s="11"/>
      <c r="B45" s="11"/>
      <c r="C45" s="11"/>
      <c r="D45" s="12" t="s">
        <v>80</v>
      </c>
      <c r="E45" s="12" t="s">
        <v>81</v>
      </c>
      <c r="F45" s="13">
        <v>679.48</v>
      </c>
      <c r="G45" s="13">
        <v>600</v>
      </c>
      <c r="H45" s="13">
        <v>600</v>
      </c>
    </row>
    <row r="46" spans="1:8" x14ac:dyDescent="0.25">
      <c r="A46" s="11"/>
      <c r="B46" s="11"/>
      <c r="C46" s="11"/>
      <c r="D46" s="12" t="s">
        <v>82</v>
      </c>
      <c r="E46" s="12" t="s">
        <v>83</v>
      </c>
      <c r="F46" s="13">
        <v>91077.87</v>
      </c>
      <c r="G46" s="13">
        <v>150000</v>
      </c>
      <c r="H46" s="13">
        <v>150000</v>
      </c>
    </row>
    <row r="47" spans="1:8" x14ac:dyDescent="0.25">
      <c r="A47" s="11"/>
      <c r="B47" s="11"/>
      <c r="C47" s="11"/>
      <c r="D47" s="12" t="s">
        <v>84</v>
      </c>
      <c r="E47" s="12" t="s">
        <v>85</v>
      </c>
      <c r="F47" s="13">
        <v>11917.7</v>
      </c>
      <c r="G47" s="13">
        <v>14500</v>
      </c>
      <c r="H47" s="13">
        <v>14500</v>
      </c>
    </row>
    <row r="48" spans="1:8" x14ac:dyDescent="0.25">
      <c r="A48" s="11"/>
      <c r="B48" s="11"/>
      <c r="C48" s="11"/>
      <c r="D48" s="12" t="s">
        <v>86</v>
      </c>
      <c r="E48" s="12" t="s">
        <v>87</v>
      </c>
      <c r="F48" s="13">
        <v>0</v>
      </c>
      <c r="G48" s="13">
        <v>830</v>
      </c>
      <c r="H48" s="13">
        <v>830</v>
      </c>
    </row>
    <row r="49" spans="1:8" x14ac:dyDescent="0.25">
      <c r="A49" s="11"/>
      <c r="B49" s="11"/>
      <c r="C49" s="11"/>
      <c r="D49" s="12" t="s">
        <v>88</v>
      </c>
      <c r="E49" s="12" t="s">
        <v>89</v>
      </c>
      <c r="F49" s="13">
        <f>+F50</f>
        <v>8030.6</v>
      </c>
      <c r="G49" s="13">
        <f>+G50</f>
        <v>8000</v>
      </c>
      <c r="H49" s="13">
        <f>+H50</f>
        <v>8000</v>
      </c>
    </row>
    <row r="50" spans="1:8" x14ac:dyDescent="0.25">
      <c r="A50" s="11"/>
      <c r="B50" s="11"/>
      <c r="C50" s="11"/>
      <c r="D50" s="12" t="s">
        <v>90</v>
      </c>
      <c r="E50" s="12" t="s">
        <v>91</v>
      </c>
      <c r="F50" s="13">
        <v>8030.6</v>
      </c>
      <c r="G50" s="13">
        <v>8000</v>
      </c>
      <c r="H50" s="13">
        <v>8000</v>
      </c>
    </row>
    <row r="51" spans="1:8" x14ac:dyDescent="0.25">
      <c r="A51" s="11"/>
      <c r="B51" s="11"/>
      <c r="C51" s="11"/>
      <c r="D51" s="12" t="s">
        <v>92</v>
      </c>
      <c r="E51" s="12" t="s">
        <v>93</v>
      </c>
      <c r="F51" s="13">
        <f>+F52+F53+F54</f>
        <v>3871.15</v>
      </c>
      <c r="G51" s="13">
        <f>+G52+G53+G54</f>
        <v>4700</v>
      </c>
      <c r="H51" s="13">
        <f>+H52+H53+H54</f>
        <v>4700</v>
      </c>
    </row>
    <row r="52" spans="1:8" x14ac:dyDescent="0.25">
      <c r="A52" s="11"/>
      <c r="B52" s="11"/>
      <c r="C52" s="11"/>
      <c r="D52" s="12" t="s">
        <v>94</v>
      </c>
      <c r="E52" s="12" t="s">
        <v>95</v>
      </c>
      <c r="F52" s="13">
        <v>280</v>
      </c>
      <c r="G52" s="13">
        <v>600</v>
      </c>
      <c r="H52" s="13">
        <v>600</v>
      </c>
    </row>
    <row r="53" spans="1:8" x14ac:dyDescent="0.25">
      <c r="A53" s="11"/>
      <c r="B53" s="11"/>
      <c r="C53" s="11"/>
      <c r="D53" s="12" t="s">
        <v>96</v>
      </c>
      <c r="E53" s="12" t="s">
        <v>97</v>
      </c>
      <c r="F53" s="13">
        <v>3561.15</v>
      </c>
      <c r="G53" s="13">
        <v>4000</v>
      </c>
      <c r="H53" s="13">
        <v>4000</v>
      </c>
    </row>
    <row r="54" spans="1:8" x14ac:dyDescent="0.25">
      <c r="A54" s="11"/>
      <c r="B54" s="11"/>
      <c r="C54" s="11"/>
      <c r="D54" s="12" t="s">
        <v>98</v>
      </c>
      <c r="E54" s="12" t="s">
        <v>99</v>
      </c>
      <c r="F54" s="13">
        <v>30</v>
      </c>
      <c r="G54" s="13">
        <v>100</v>
      </c>
      <c r="H54" s="13">
        <v>100</v>
      </c>
    </row>
    <row r="55" spans="1:8" x14ac:dyDescent="0.25">
      <c r="A55" s="11"/>
      <c r="B55" s="11"/>
      <c r="C55" s="11"/>
      <c r="D55" s="12" t="s">
        <v>100</v>
      </c>
      <c r="E55" s="12" t="s">
        <v>101</v>
      </c>
      <c r="F55" s="13">
        <f>+F56</f>
        <v>2499.14</v>
      </c>
      <c r="G55" s="13">
        <f>+G56</f>
        <v>0</v>
      </c>
      <c r="H55" s="13">
        <f>+H56</f>
        <v>0</v>
      </c>
    </row>
    <row r="56" spans="1:8" x14ac:dyDescent="0.25">
      <c r="A56" s="11"/>
      <c r="B56" s="11"/>
      <c r="C56" s="11"/>
      <c r="D56" s="12" t="s">
        <v>102</v>
      </c>
      <c r="E56" s="12" t="s">
        <v>101</v>
      </c>
      <c r="F56" s="13">
        <v>2499.14</v>
      </c>
      <c r="G56" s="13">
        <v>0</v>
      </c>
      <c r="H56" s="13">
        <v>0</v>
      </c>
    </row>
    <row r="57" spans="1:8" x14ac:dyDescent="0.25">
      <c r="A57" s="11"/>
      <c r="B57" s="11"/>
      <c r="C57" s="11"/>
      <c r="D57" s="12" t="s">
        <v>103</v>
      </c>
      <c r="E57" s="12" t="s">
        <v>104</v>
      </c>
      <c r="F57" s="13">
        <f>+F58+F59+F60+F61</f>
        <v>74223.5</v>
      </c>
      <c r="G57" s="13">
        <f>+G58+G59+G60+G61</f>
        <v>78164.5</v>
      </c>
      <c r="H57" s="13">
        <f>+H58+H59+H60+H61</f>
        <v>78164.5</v>
      </c>
    </row>
    <row r="58" spans="1:8" x14ac:dyDescent="0.25">
      <c r="A58" s="11"/>
      <c r="B58" s="11"/>
      <c r="C58" s="11"/>
      <c r="D58" s="12" t="s">
        <v>105</v>
      </c>
      <c r="E58" s="12" t="s">
        <v>104</v>
      </c>
      <c r="F58" s="13">
        <v>11.78</v>
      </c>
      <c r="G58" s="13">
        <v>0</v>
      </c>
      <c r="H58" s="13">
        <v>0</v>
      </c>
    </row>
    <row r="59" spans="1:8" x14ac:dyDescent="0.25">
      <c r="A59" s="11"/>
      <c r="B59" s="11"/>
      <c r="C59" s="11"/>
      <c r="D59" s="12" t="s">
        <v>106</v>
      </c>
      <c r="E59" s="12" t="s">
        <v>107</v>
      </c>
      <c r="F59" s="13">
        <v>37432.33</v>
      </c>
      <c r="G59" s="13">
        <v>56000</v>
      </c>
      <c r="H59" s="13">
        <v>56000</v>
      </c>
    </row>
    <row r="60" spans="1:8" x14ac:dyDescent="0.25">
      <c r="A60" s="11"/>
      <c r="B60" s="11"/>
      <c r="C60" s="11"/>
      <c r="D60" s="12" t="s">
        <v>108</v>
      </c>
      <c r="E60" s="12" t="s">
        <v>109</v>
      </c>
      <c r="F60" s="13">
        <v>21076.38</v>
      </c>
      <c r="G60" s="13">
        <v>1183</v>
      </c>
      <c r="H60" s="13">
        <v>1183</v>
      </c>
    </row>
    <row r="61" spans="1:8" x14ac:dyDescent="0.25">
      <c r="A61" s="11"/>
      <c r="B61" s="11"/>
      <c r="C61" s="11"/>
      <c r="D61" s="12" t="s">
        <v>110</v>
      </c>
      <c r="E61" s="12" t="s">
        <v>111</v>
      </c>
      <c r="F61" s="13">
        <v>15703.01</v>
      </c>
      <c r="G61" s="13">
        <v>20981.5</v>
      </c>
      <c r="H61" s="13">
        <v>20981.5</v>
      </c>
    </row>
    <row r="62" spans="1:8" x14ac:dyDescent="0.25">
      <c r="A62" s="11"/>
      <c r="B62" s="11"/>
      <c r="C62" s="11"/>
      <c r="D62" s="12" t="s">
        <v>112</v>
      </c>
      <c r="E62" s="12" t="s">
        <v>113</v>
      </c>
      <c r="F62" s="13">
        <f>+F63+F65</f>
        <v>198243</v>
      </c>
      <c r="G62" s="13">
        <f>+G63+G65</f>
        <v>303000</v>
      </c>
      <c r="H62" s="13">
        <f>+H63+H65</f>
        <v>303000</v>
      </c>
    </row>
    <row r="63" spans="1:8" x14ac:dyDescent="0.25">
      <c r="A63" s="11"/>
      <c r="B63" s="11"/>
      <c r="C63" s="11"/>
      <c r="D63" s="12" t="s">
        <v>114</v>
      </c>
      <c r="E63" s="12" t="s">
        <v>115</v>
      </c>
      <c r="F63" s="13">
        <f>+F64</f>
        <v>220</v>
      </c>
      <c r="G63" s="13">
        <f>+G64</f>
        <v>0</v>
      </c>
      <c r="H63" s="13">
        <f>+H64</f>
        <v>0</v>
      </c>
    </row>
    <row r="64" spans="1:8" x14ac:dyDescent="0.25">
      <c r="A64" s="11"/>
      <c r="B64" s="11"/>
      <c r="C64" s="11"/>
      <c r="D64" s="12" t="s">
        <v>116</v>
      </c>
      <c r="E64" s="12" t="s">
        <v>117</v>
      </c>
      <c r="F64" s="13">
        <v>220</v>
      </c>
      <c r="G64" s="13">
        <v>0</v>
      </c>
      <c r="H64" s="13">
        <v>0</v>
      </c>
    </row>
    <row r="65" spans="1:8" x14ac:dyDescent="0.25">
      <c r="A65" s="11"/>
      <c r="B65" s="11"/>
      <c r="C65" s="11"/>
      <c r="D65" s="12" t="s">
        <v>118</v>
      </c>
      <c r="E65" s="12" t="s">
        <v>119</v>
      </c>
      <c r="F65" s="13">
        <f>+F66+F67</f>
        <v>198023</v>
      </c>
      <c r="G65" s="13">
        <f>+G66+G67</f>
        <v>303000</v>
      </c>
      <c r="H65" s="13">
        <f>+H66+H67</f>
        <v>303000</v>
      </c>
    </row>
    <row r="66" spans="1:8" x14ac:dyDescent="0.25">
      <c r="A66" s="11"/>
      <c r="B66" s="11"/>
      <c r="C66" s="11"/>
      <c r="D66" s="12" t="s">
        <v>120</v>
      </c>
      <c r="E66" s="12" t="s">
        <v>121</v>
      </c>
      <c r="F66" s="13">
        <v>125707</v>
      </c>
      <c r="G66" s="13">
        <v>10000</v>
      </c>
      <c r="H66" s="13">
        <v>10000</v>
      </c>
    </row>
    <row r="67" spans="1:8" x14ac:dyDescent="0.25">
      <c r="A67" s="11"/>
      <c r="B67" s="11"/>
      <c r="C67" s="11"/>
      <c r="D67" s="12" t="s">
        <v>122</v>
      </c>
      <c r="E67" s="12" t="s">
        <v>123</v>
      </c>
      <c r="F67" s="13">
        <v>72316</v>
      </c>
      <c r="G67" s="13">
        <v>293000</v>
      </c>
      <c r="H67" s="13">
        <v>293000</v>
      </c>
    </row>
    <row r="68" spans="1:8" x14ac:dyDescent="0.25">
      <c r="A68" s="11"/>
      <c r="B68" s="11"/>
      <c r="C68" s="11"/>
      <c r="D68" s="12" t="s">
        <v>124</v>
      </c>
      <c r="E68" s="12" t="s">
        <v>125</v>
      </c>
      <c r="F68" s="13">
        <f>+F69</f>
        <v>640.86</v>
      </c>
      <c r="G68" s="13">
        <f>+G69</f>
        <v>8000</v>
      </c>
      <c r="H68" s="13">
        <f>+H69</f>
        <v>8000</v>
      </c>
    </row>
    <row r="69" spans="1:8" x14ac:dyDescent="0.25">
      <c r="A69" s="11"/>
      <c r="B69" s="11"/>
      <c r="C69" s="11"/>
      <c r="D69" s="12" t="s">
        <v>126</v>
      </c>
      <c r="E69" s="12" t="s">
        <v>127</v>
      </c>
      <c r="F69" s="13">
        <f>+F70+F71</f>
        <v>640.86</v>
      </c>
      <c r="G69" s="13">
        <f>+G70+G71</f>
        <v>8000</v>
      </c>
      <c r="H69" s="13">
        <f>+H70+H71</f>
        <v>8000</v>
      </c>
    </row>
    <row r="70" spans="1:8" x14ac:dyDescent="0.25">
      <c r="A70" s="11"/>
      <c r="B70" s="11"/>
      <c r="C70" s="11"/>
      <c r="D70" s="12" t="s">
        <v>128</v>
      </c>
      <c r="E70" s="12" t="s">
        <v>129</v>
      </c>
      <c r="F70" s="13">
        <v>640.86</v>
      </c>
      <c r="G70" s="13">
        <v>7000</v>
      </c>
      <c r="H70" s="13">
        <v>7000</v>
      </c>
    </row>
    <row r="71" spans="1:8" x14ac:dyDescent="0.25">
      <c r="A71" s="11"/>
      <c r="B71" s="11"/>
      <c r="C71" s="11"/>
      <c r="D71" s="12" t="s">
        <v>130</v>
      </c>
      <c r="E71" s="12" t="s">
        <v>131</v>
      </c>
      <c r="F71" s="13">
        <v>0</v>
      </c>
      <c r="G71" s="13">
        <v>1000</v>
      </c>
      <c r="H71" s="13">
        <v>1000</v>
      </c>
    </row>
    <row r="72" spans="1:8" x14ac:dyDescent="0.25">
      <c r="A72" s="11"/>
      <c r="B72" s="11"/>
      <c r="C72" s="11"/>
      <c r="D72" s="12" t="s">
        <v>132</v>
      </c>
      <c r="E72" s="12" t="s">
        <v>133</v>
      </c>
      <c r="F72" s="13">
        <f>+F73+F77</f>
        <v>1687741.8</v>
      </c>
      <c r="G72" s="13">
        <f>+G73+G77</f>
        <v>3071355.62</v>
      </c>
      <c r="H72" s="13">
        <f>+H73+H77</f>
        <v>3071355.62</v>
      </c>
    </row>
    <row r="73" spans="1:8" x14ac:dyDescent="0.25">
      <c r="A73" s="11"/>
      <c r="B73" s="11"/>
      <c r="C73" s="11"/>
      <c r="D73" s="12" t="s">
        <v>134</v>
      </c>
      <c r="E73" s="12" t="s">
        <v>135</v>
      </c>
      <c r="F73" s="13">
        <f>+F74+F75+F76</f>
        <v>496914.55</v>
      </c>
      <c r="G73" s="13">
        <f>+G74+G75+G76</f>
        <v>555698.47</v>
      </c>
      <c r="H73" s="13">
        <f>+H74+H75+H76</f>
        <v>555698.47</v>
      </c>
    </row>
    <row r="74" spans="1:8" x14ac:dyDescent="0.25">
      <c r="A74" s="11"/>
      <c r="B74" s="11"/>
      <c r="C74" s="11"/>
      <c r="D74" s="12" t="s">
        <v>136</v>
      </c>
      <c r="E74" s="12" t="s">
        <v>137</v>
      </c>
      <c r="F74" s="13">
        <v>269947.12</v>
      </c>
      <c r="G74" s="13">
        <v>321674.46999999997</v>
      </c>
      <c r="H74" s="13">
        <v>321674.46999999997</v>
      </c>
    </row>
    <row r="75" spans="1:8" x14ac:dyDescent="0.25">
      <c r="A75" s="11"/>
      <c r="B75" s="11"/>
      <c r="C75" s="11"/>
      <c r="D75" s="12" t="s">
        <v>138</v>
      </c>
      <c r="E75" s="12" t="s">
        <v>139</v>
      </c>
      <c r="F75" s="13">
        <v>13443.43</v>
      </c>
      <c r="G75" s="13">
        <v>20500</v>
      </c>
      <c r="H75" s="13">
        <v>20500</v>
      </c>
    </row>
    <row r="76" spans="1:8" x14ac:dyDescent="0.25">
      <c r="A76" s="11"/>
      <c r="B76" s="11"/>
      <c r="C76" s="11"/>
      <c r="D76" s="12" t="s">
        <v>140</v>
      </c>
      <c r="E76" s="12" t="s">
        <v>141</v>
      </c>
      <c r="F76" s="13">
        <v>213524</v>
      </c>
      <c r="G76" s="13">
        <v>213524</v>
      </c>
      <c r="H76" s="13">
        <v>213524</v>
      </c>
    </row>
    <row r="77" spans="1:8" x14ac:dyDescent="0.25">
      <c r="A77" s="11"/>
      <c r="B77" s="11"/>
      <c r="C77" s="11"/>
      <c r="D77" s="12" t="s">
        <v>142</v>
      </c>
      <c r="E77" s="12" t="s">
        <v>143</v>
      </c>
      <c r="F77" s="13">
        <f>+F78+F79</f>
        <v>1190827.25</v>
      </c>
      <c r="G77" s="13">
        <f>+G78+G79</f>
        <v>2515657.15</v>
      </c>
      <c r="H77" s="13">
        <f>+H78+H79</f>
        <v>2515657.15</v>
      </c>
    </row>
    <row r="78" spans="1:8" x14ac:dyDescent="0.25">
      <c r="A78" s="11"/>
      <c r="B78" s="11"/>
      <c r="C78" s="11"/>
      <c r="D78" s="12" t="s">
        <v>144</v>
      </c>
      <c r="E78" s="12" t="s">
        <v>145</v>
      </c>
      <c r="F78" s="13">
        <v>6523.51</v>
      </c>
      <c r="G78" s="13">
        <v>22517.15</v>
      </c>
      <c r="H78" s="13">
        <v>22517.15</v>
      </c>
    </row>
    <row r="79" spans="1:8" x14ac:dyDescent="0.25">
      <c r="A79" s="11"/>
      <c r="B79" s="11"/>
      <c r="C79" s="11"/>
      <c r="D79" s="12" t="s">
        <v>146</v>
      </c>
      <c r="E79" s="12" t="s">
        <v>147</v>
      </c>
      <c r="F79" s="13">
        <v>1184303.74</v>
      </c>
      <c r="G79" s="13">
        <v>2493140</v>
      </c>
      <c r="H79" s="13">
        <v>2493140</v>
      </c>
    </row>
    <row r="80" spans="1:8" x14ac:dyDescent="0.25">
      <c r="A80" s="11"/>
      <c r="B80" s="11"/>
      <c r="C80" s="11"/>
      <c r="D80" s="12" t="s">
        <v>148</v>
      </c>
      <c r="E80" s="12" t="s">
        <v>149</v>
      </c>
      <c r="F80" s="13">
        <f>+F81</f>
        <v>10670.73</v>
      </c>
      <c r="G80" s="13">
        <f>+G81</f>
        <v>12495</v>
      </c>
      <c r="H80" s="13">
        <f>+H81</f>
        <v>12495</v>
      </c>
    </row>
    <row r="81" spans="1:8" x14ac:dyDescent="0.25">
      <c r="A81" s="11"/>
      <c r="B81" s="11"/>
      <c r="C81" s="11"/>
      <c r="D81" s="12" t="s">
        <v>150</v>
      </c>
      <c r="E81" s="12" t="s">
        <v>151</v>
      </c>
      <c r="F81" s="13">
        <f>+F82</f>
        <v>10670.73</v>
      </c>
      <c r="G81" s="13">
        <f>+G82</f>
        <v>12495</v>
      </c>
      <c r="H81" s="13">
        <f>+H82</f>
        <v>12495</v>
      </c>
    </row>
    <row r="82" spans="1:8" x14ac:dyDescent="0.25">
      <c r="A82" s="11"/>
      <c r="B82" s="11"/>
      <c r="C82" s="11"/>
      <c r="D82" s="12" t="s">
        <v>152</v>
      </c>
      <c r="E82" s="12" t="s">
        <v>153</v>
      </c>
      <c r="F82" s="13">
        <v>10670.73</v>
      </c>
      <c r="G82" s="13">
        <v>12495</v>
      </c>
      <c r="H82" s="13">
        <v>12495</v>
      </c>
    </row>
    <row r="83" spans="1:8" x14ac:dyDescent="0.25">
      <c r="A83" s="5" t="s">
        <v>154</v>
      </c>
      <c r="B83" s="6"/>
      <c r="C83" s="6"/>
      <c r="D83" s="6"/>
      <c r="E83" s="5"/>
      <c r="F83" s="7">
        <f>+F84</f>
        <v>52771.429999999993</v>
      </c>
      <c r="G83" s="7">
        <f>+G84</f>
        <v>60861.609999999993</v>
      </c>
      <c r="H83" s="7">
        <f>+H84</f>
        <v>60861.61</v>
      </c>
    </row>
    <row r="84" spans="1:8" x14ac:dyDescent="0.25">
      <c r="A84" s="5" t="s">
        <v>155</v>
      </c>
      <c r="B84" s="6"/>
      <c r="C84" s="6"/>
      <c r="D84" s="6"/>
      <c r="E84" s="5" t="s">
        <v>156</v>
      </c>
      <c r="F84" s="7">
        <f>+F85</f>
        <v>52771.429999999993</v>
      </c>
      <c r="G84" s="7">
        <f>+G85</f>
        <v>60861.609999999993</v>
      </c>
      <c r="H84" s="7">
        <f>+H85</f>
        <v>60861.61</v>
      </c>
    </row>
    <row r="85" spans="1:8" x14ac:dyDescent="0.25">
      <c r="A85" s="3"/>
      <c r="B85" s="2" t="s">
        <v>157</v>
      </c>
      <c r="C85" s="3"/>
      <c r="D85" s="3"/>
      <c r="E85" s="2" t="s">
        <v>158</v>
      </c>
      <c r="F85" s="4">
        <f>+F86</f>
        <v>52771.429999999993</v>
      </c>
      <c r="G85" s="4">
        <f>+G86</f>
        <v>60861.609999999993</v>
      </c>
      <c r="H85" s="4">
        <f>+H86</f>
        <v>60861.61</v>
      </c>
    </row>
    <row r="86" spans="1:8" x14ac:dyDescent="0.25">
      <c r="A86" s="8"/>
      <c r="B86" s="9" t="s">
        <v>159</v>
      </c>
      <c r="C86" s="8"/>
      <c r="D86" s="8"/>
      <c r="E86" s="9" t="s">
        <v>160</v>
      </c>
      <c r="F86" s="10">
        <f>+F87+F106</f>
        <v>52771.429999999993</v>
      </c>
      <c r="G86" s="10">
        <f>+G87+G106</f>
        <v>60861.609999999993</v>
      </c>
      <c r="H86" s="10">
        <f>+H87+H106</f>
        <v>60861.61</v>
      </c>
    </row>
    <row r="87" spans="1:8" x14ac:dyDescent="0.25">
      <c r="A87" s="11"/>
      <c r="B87" s="12" t="s">
        <v>161</v>
      </c>
      <c r="C87" s="11"/>
      <c r="D87" s="11"/>
      <c r="E87" s="12" t="s">
        <v>162</v>
      </c>
      <c r="F87" s="13">
        <f>+F88+F92+F98+F102</f>
        <v>52275.59</v>
      </c>
      <c r="G87" s="13">
        <f>+G88+G92+G98+G102</f>
        <v>60365.77</v>
      </c>
      <c r="H87" s="13">
        <f>+H88+H92+H98+H102</f>
        <v>59998.21</v>
      </c>
    </row>
    <row r="88" spans="1:8" x14ac:dyDescent="0.25">
      <c r="A88" s="14"/>
      <c r="B88" s="14"/>
      <c r="C88" s="15" t="s">
        <v>163</v>
      </c>
      <c r="D88" s="14"/>
      <c r="E88" s="15" t="s">
        <v>164</v>
      </c>
      <c r="F88" s="16">
        <f>+F89</f>
        <v>31232.5</v>
      </c>
      <c r="G88" s="16">
        <f>+G89</f>
        <v>36372.61</v>
      </c>
      <c r="H88" s="16">
        <f>+H89</f>
        <v>36407</v>
      </c>
    </row>
    <row r="89" spans="1:8" x14ac:dyDescent="0.25">
      <c r="A89" s="11"/>
      <c r="B89" s="11"/>
      <c r="C89" s="11"/>
      <c r="D89" s="12" t="s">
        <v>165</v>
      </c>
      <c r="E89" s="12" t="s">
        <v>166</v>
      </c>
      <c r="F89" s="13">
        <f>+F90</f>
        <v>31232.5</v>
      </c>
      <c r="G89" s="13">
        <f>+G90</f>
        <v>36372.61</v>
      </c>
      <c r="H89" s="13">
        <f>+H90</f>
        <v>36407</v>
      </c>
    </row>
    <row r="90" spans="1:8" x14ac:dyDescent="0.25">
      <c r="A90" s="11"/>
      <c r="B90" s="11"/>
      <c r="C90" s="11"/>
      <c r="D90" s="12" t="s">
        <v>167</v>
      </c>
      <c r="E90" s="12" t="s">
        <v>168</v>
      </c>
      <c r="F90" s="13">
        <f>+F91</f>
        <v>31232.5</v>
      </c>
      <c r="G90" s="13">
        <f>+G91</f>
        <v>36372.61</v>
      </c>
      <c r="H90" s="13">
        <f>+H91</f>
        <v>36407</v>
      </c>
    </row>
    <row r="91" spans="1:8" x14ac:dyDescent="0.25">
      <c r="A91" s="11"/>
      <c r="B91" s="11"/>
      <c r="C91" s="11"/>
      <c r="D91" s="12" t="s">
        <v>169</v>
      </c>
      <c r="E91" s="12" t="s">
        <v>170</v>
      </c>
      <c r="F91" s="13">
        <v>31232.5</v>
      </c>
      <c r="G91" s="13">
        <v>36372.61</v>
      </c>
      <c r="H91" s="13">
        <v>36407</v>
      </c>
    </row>
    <row r="92" spans="1:8" x14ac:dyDescent="0.25">
      <c r="A92" s="14"/>
      <c r="B92" s="14"/>
      <c r="C92" s="15" t="s">
        <v>171</v>
      </c>
      <c r="D92" s="14"/>
      <c r="E92" s="15" t="s">
        <v>172</v>
      </c>
      <c r="F92" s="16">
        <f>+F93</f>
        <v>9451.8799999999992</v>
      </c>
      <c r="G92" s="16">
        <f>+G93</f>
        <v>9451.9500000000007</v>
      </c>
      <c r="H92" s="16">
        <f>+H93</f>
        <v>9000</v>
      </c>
    </row>
    <row r="93" spans="1:8" x14ac:dyDescent="0.25">
      <c r="A93" s="11"/>
      <c r="B93" s="11"/>
      <c r="C93" s="11"/>
      <c r="D93" s="12" t="s">
        <v>165</v>
      </c>
      <c r="E93" s="12" t="s">
        <v>166</v>
      </c>
      <c r="F93" s="13">
        <f>+F94</f>
        <v>9451.8799999999992</v>
      </c>
      <c r="G93" s="13">
        <f>+G94</f>
        <v>9451.9500000000007</v>
      </c>
      <c r="H93" s="13">
        <f>+H94</f>
        <v>9000</v>
      </c>
    </row>
    <row r="94" spans="1:8" x14ac:dyDescent="0.25">
      <c r="A94" s="11"/>
      <c r="B94" s="11"/>
      <c r="C94" s="11"/>
      <c r="D94" s="12" t="s">
        <v>167</v>
      </c>
      <c r="E94" s="12" t="s">
        <v>168</v>
      </c>
      <c r="F94" s="13">
        <f>+F95+F96+F97</f>
        <v>9451.8799999999992</v>
      </c>
      <c r="G94" s="13">
        <f>+G95+G96+G97</f>
        <v>9451.9500000000007</v>
      </c>
      <c r="H94" s="13">
        <f>+H95+H96+H97</f>
        <v>9000</v>
      </c>
    </row>
    <row r="95" spans="1:8" x14ac:dyDescent="0.25">
      <c r="A95" s="11"/>
      <c r="B95" s="11"/>
      <c r="C95" s="11"/>
      <c r="D95" s="12" t="s">
        <v>173</v>
      </c>
      <c r="E95" s="12" t="s">
        <v>174</v>
      </c>
      <c r="F95" s="13">
        <v>275.39</v>
      </c>
      <c r="G95" s="13">
        <v>0</v>
      </c>
      <c r="H95" s="13">
        <v>0</v>
      </c>
    </row>
    <row r="96" spans="1:8" x14ac:dyDescent="0.25">
      <c r="A96" s="11"/>
      <c r="B96" s="11"/>
      <c r="C96" s="11"/>
      <c r="D96" s="12" t="s">
        <v>169</v>
      </c>
      <c r="E96" s="12" t="s">
        <v>170</v>
      </c>
      <c r="F96" s="13">
        <v>8572.59</v>
      </c>
      <c r="G96" s="13">
        <v>9401.9500000000007</v>
      </c>
      <c r="H96" s="13">
        <v>9000</v>
      </c>
    </row>
    <row r="97" spans="1:8" x14ac:dyDescent="0.25">
      <c r="A97" s="11"/>
      <c r="B97" s="11"/>
      <c r="C97" s="11"/>
      <c r="D97" s="12" t="s">
        <v>175</v>
      </c>
      <c r="E97" s="12" t="s">
        <v>176</v>
      </c>
      <c r="F97" s="13">
        <v>603.9</v>
      </c>
      <c r="G97" s="13">
        <v>50</v>
      </c>
      <c r="H97" s="13">
        <v>0</v>
      </c>
    </row>
    <row r="98" spans="1:8" x14ac:dyDescent="0.25">
      <c r="A98" s="14"/>
      <c r="B98" s="14"/>
      <c r="C98" s="15" t="s">
        <v>177</v>
      </c>
      <c r="D98" s="14"/>
      <c r="E98" s="15" t="s">
        <v>178</v>
      </c>
      <c r="F98" s="16">
        <f>+F99</f>
        <v>11591.21</v>
      </c>
      <c r="G98" s="16">
        <f>+G99</f>
        <v>11591.21</v>
      </c>
      <c r="H98" s="16">
        <f>+H99</f>
        <v>11591.21</v>
      </c>
    </row>
    <row r="99" spans="1:8" x14ac:dyDescent="0.25">
      <c r="A99" s="11"/>
      <c r="B99" s="11"/>
      <c r="C99" s="11"/>
      <c r="D99" s="12" t="s">
        <v>179</v>
      </c>
      <c r="E99" s="12" t="s">
        <v>180</v>
      </c>
      <c r="F99" s="13">
        <f>+F100</f>
        <v>11591.21</v>
      </c>
      <c r="G99" s="13">
        <f>+G100</f>
        <v>11591.21</v>
      </c>
      <c r="H99" s="13">
        <f>+H100</f>
        <v>11591.21</v>
      </c>
    </row>
    <row r="100" spans="1:8" x14ac:dyDescent="0.25">
      <c r="A100" s="11"/>
      <c r="B100" s="11"/>
      <c r="C100" s="11"/>
      <c r="D100" s="12" t="s">
        <v>181</v>
      </c>
      <c r="E100" s="12" t="s">
        <v>182</v>
      </c>
      <c r="F100" s="13">
        <f>+F101</f>
        <v>11591.21</v>
      </c>
      <c r="G100" s="13">
        <f>+G101</f>
        <v>11591.21</v>
      </c>
      <c r="H100" s="13">
        <f>+H101</f>
        <v>11591.21</v>
      </c>
    </row>
    <row r="101" spans="1:8" x14ac:dyDescent="0.25">
      <c r="A101" s="11"/>
      <c r="B101" s="11"/>
      <c r="C101" s="11"/>
      <c r="D101" s="12" t="s">
        <v>183</v>
      </c>
      <c r="E101" s="12" t="s">
        <v>184</v>
      </c>
      <c r="F101" s="13">
        <v>11591.21</v>
      </c>
      <c r="G101" s="13">
        <v>11591.21</v>
      </c>
      <c r="H101" s="13">
        <v>11591.21</v>
      </c>
    </row>
    <row r="102" spans="1:8" x14ac:dyDescent="0.25">
      <c r="A102" s="14"/>
      <c r="B102" s="14"/>
      <c r="C102" s="15" t="s">
        <v>185</v>
      </c>
      <c r="D102" s="14"/>
      <c r="E102" s="15" t="s">
        <v>186</v>
      </c>
      <c r="F102" s="16">
        <f>+F103</f>
        <v>0</v>
      </c>
      <c r="G102" s="16">
        <f>+G103</f>
        <v>2950</v>
      </c>
      <c r="H102" s="16">
        <f>+H103</f>
        <v>3000</v>
      </c>
    </row>
    <row r="103" spans="1:8" x14ac:dyDescent="0.25">
      <c r="A103" s="11"/>
      <c r="B103" s="11"/>
      <c r="C103" s="11"/>
      <c r="D103" s="12" t="s">
        <v>187</v>
      </c>
      <c r="E103" s="12" t="s">
        <v>188</v>
      </c>
      <c r="F103" s="13">
        <f>+F104</f>
        <v>0</v>
      </c>
      <c r="G103" s="13">
        <f>+G104</f>
        <v>2950</v>
      </c>
      <c r="H103" s="13">
        <f>+H104</f>
        <v>3000</v>
      </c>
    </row>
    <row r="104" spans="1:8" x14ac:dyDescent="0.25">
      <c r="A104" s="11"/>
      <c r="B104" s="11"/>
      <c r="C104" s="11"/>
      <c r="D104" s="12" t="s">
        <v>189</v>
      </c>
      <c r="E104" s="12" t="s">
        <v>190</v>
      </c>
      <c r="F104" s="13">
        <f>+F105</f>
        <v>0</v>
      </c>
      <c r="G104" s="13">
        <f>+G105</f>
        <v>2950</v>
      </c>
      <c r="H104" s="13">
        <f>+H105</f>
        <v>3000</v>
      </c>
    </row>
    <row r="105" spans="1:8" x14ac:dyDescent="0.25">
      <c r="A105" s="11"/>
      <c r="B105" s="11"/>
      <c r="C105" s="11"/>
      <c r="D105" s="12" t="s">
        <v>191</v>
      </c>
      <c r="E105" s="12" t="s">
        <v>192</v>
      </c>
      <c r="F105" s="13">
        <v>0</v>
      </c>
      <c r="G105" s="13">
        <v>2950</v>
      </c>
      <c r="H105" s="13">
        <v>3000</v>
      </c>
    </row>
    <row r="106" spans="1:8" x14ac:dyDescent="0.25">
      <c r="A106" s="11"/>
      <c r="B106" s="12" t="s">
        <v>193</v>
      </c>
      <c r="C106" s="11"/>
      <c r="D106" s="11"/>
      <c r="E106" s="12" t="s">
        <v>194</v>
      </c>
      <c r="F106" s="13">
        <f>+F107</f>
        <v>495.84</v>
      </c>
      <c r="G106" s="13">
        <f>+G107</f>
        <v>495.84</v>
      </c>
      <c r="H106" s="13">
        <f>+H107</f>
        <v>863.4</v>
      </c>
    </row>
    <row r="107" spans="1:8" x14ac:dyDescent="0.25">
      <c r="A107" s="14"/>
      <c r="B107" s="14"/>
      <c r="C107" s="15" t="s">
        <v>195</v>
      </c>
      <c r="D107" s="14"/>
      <c r="E107" s="15" t="s">
        <v>196</v>
      </c>
      <c r="F107" s="16">
        <f>+F108</f>
        <v>495.84</v>
      </c>
      <c r="G107" s="16">
        <f>+G108</f>
        <v>495.84</v>
      </c>
      <c r="H107" s="16">
        <f>+H108</f>
        <v>863.4</v>
      </c>
    </row>
    <row r="108" spans="1:8" x14ac:dyDescent="0.25">
      <c r="A108" s="11"/>
      <c r="B108" s="11"/>
      <c r="C108" s="11"/>
      <c r="D108" s="12" t="s">
        <v>179</v>
      </c>
      <c r="E108" s="12" t="s">
        <v>180</v>
      </c>
      <c r="F108" s="13">
        <f>+F109</f>
        <v>495.84</v>
      </c>
      <c r="G108" s="13">
        <f>+G109</f>
        <v>495.84</v>
      </c>
      <c r="H108" s="13">
        <f>+H109</f>
        <v>863.4</v>
      </c>
    </row>
    <row r="109" spans="1:8" x14ac:dyDescent="0.25">
      <c r="A109" s="11"/>
      <c r="B109" s="11"/>
      <c r="C109" s="11"/>
      <c r="D109" s="12" t="s">
        <v>181</v>
      </c>
      <c r="E109" s="12" t="s">
        <v>182</v>
      </c>
      <c r="F109" s="13">
        <f>+F110</f>
        <v>495.84</v>
      </c>
      <c r="G109" s="13">
        <f>+G110</f>
        <v>495.84</v>
      </c>
      <c r="H109" s="13">
        <f>+H110</f>
        <v>863.4</v>
      </c>
    </row>
    <row r="110" spans="1:8" x14ac:dyDescent="0.25">
      <c r="A110" s="11"/>
      <c r="B110" s="11"/>
      <c r="C110" s="11"/>
      <c r="D110" s="12" t="s">
        <v>183</v>
      </c>
      <c r="E110" s="12" t="s">
        <v>184</v>
      </c>
      <c r="F110" s="13">
        <v>495.84</v>
      </c>
      <c r="G110" s="13">
        <v>495.84</v>
      </c>
      <c r="H110" s="13">
        <v>863.4</v>
      </c>
    </row>
    <row r="111" spans="1:8" x14ac:dyDescent="0.25">
      <c r="A111" s="5" t="s">
        <v>197</v>
      </c>
      <c r="B111" s="6"/>
      <c r="C111" s="6"/>
      <c r="D111" s="6"/>
      <c r="E111" s="5"/>
      <c r="F111" s="7">
        <f>+F112</f>
        <v>3638.05</v>
      </c>
      <c r="G111" s="7">
        <f>+G112</f>
        <v>6000</v>
      </c>
      <c r="H111" s="7">
        <f>+H112</f>
        <v>6000</v>
      </c>
    </row>
    <row r="112" spans="1:8" x14ac:dyDescent="0.25">
      <c r="A112" s="5" t="s">
        <v>198</v>
      </c>
      <c r="B112" s="6"/>
      <c r="C112" s="6"/>
      <c r="D112" s="6"/>
      <c r="E112" s="5" t="s">
        <v>199</v>
      </c>
      <c r="F112" s="7">
        <f>+F113</f>
        <v>3638.05</v>
      </c>
      <c r="G112" s="7">
        <f>+G113</f>
        <v>6000</v>
      </c>
      <c r="H112" s="7">
        <f>+H113</f>
        <v>6000</v>
      </c>
    </row>
    <row r="113" spans="1:8" x14ac:dyDescent="0.25">
      <c r="A113" s="3"/>
      <c r="B113" s="2" t="s">
        <v>200</v>
      </c>
      <c r="C113" s="3"/>
      <c r="D113" s="3"/>
      <c r="E113" s="2" t="s">
        <v>201</v>
      </c>
      <c r="F113" s="4">
        <f>+F114</f>
        <v>3638.05</v>
      </c>
      <c r="G113" s="4">
        <f>+G114</f>
        <v>6000</v>
      </c>
      <c r="H113" s="4">
        <f>+H114</f>
        <v>6000</v>
      </c>
    </row>
    <row r="114" spans="1:8" x14ac:dyDescent="0.25">
      <c r="A114" s="8"/>
      <c r="B114" s="9" t="s">
        <v>202</v>
      </c>
      <c r="C114" s="8"/>
      <c r="D114" s="8"/>
      <c r="E114" s="9" t="s">
        <v>203</v>
      </c>
      <c r="F114" s="10">
        <f>+F115</f>
        <v>3638.05</v>
      </c>
      <c r="G114" s="10">
        <f>+G115</f>
        <v>6000</v>
      </c>
      <c r="H114" s="10">
        <f>+H115</f>
        <v>6000</v>
      </c>
    </row>
    <row r="115" spans="1:8" x14ac:dyDescent="0.25">
      <c r="A115" s="11"/>
      <c r="B115" s="12" t="s">
        <v>204</v>
      </c>
      <c r="C115" s="11"/>
      <c r="D115" s="11"/>
      <c r="E115" s="12" t="s">
        <v>205</v>
      </c>
      <c r="F115" s="13">
        <f>+F116</f>
        <v>3638.05</v>
      </c>
      <c r="G115" s="13">
        <f>+G116</f>
        <v>6000</v>
      </c>
      <c r="H115" s="13">
        <f>+H116</f>
        <v>6000</v>
      </c>
    </row>
    <row r="116" spans="1:8" x14ac:dyDescent="0.25">
      <c r="A116" s="14"/>
      <c r="B116" s="14"/>
      <c r="C116" s="15" t="s">
        <v>206</v>
      </c>
      <c r="D116" s="14"/>
      <c r="E116" s="15" t="s">
        <v>207</v>
      </c>
      <c r="F116" s="16">
        <f>+F117</f>
        <v>3638.05</v>
      </c>
      <c r="G116" s="16">
        <f>+G117</f>
        <v>6000</v>
      </c>
      <c r="H116" s="16">
        <f>+H117</f>
        <v>6000</v>
      </c>
    </row>
    <row r="117" spans="1:8" x14ac:dyDescent="0.25">
      <c r="A117" s="11"/>
      <c r="B117" s="11"/>
      <c r="C117" s="11"/>
      <c r="D117" s="12" t="s">
        <v>165</v>
      </c>
      <c r="E117" s="12" t="s">
        <v>166</v>
      </c>
      <c r="F117" s="13">
        <f>+F118</f>
        <v>3638.05</v>
      </c>
      <c r="G117" s="13">
        <f>+G118</f>
        <v>6000</v>
      </c>
      <c r="H117" s="13">
        <f>+H118</f>
        <v>6000</v>
      </c>
    </row>
    <row r="118" spans="1:8" x14ac:dyDescent="0.25">
      <c r="A118" s="11"/>
      <c r="B118" s="11"/>
      <c r="C118" s="11"/>
      <c r="D118" s="12" t="s">
        <v>167</v>
      </c>
      <c r="E118" s="12" t="s">
        <v>168</v>
      </c>
      <c r="F118" s="13">
        <f>+F119+F120</f>
        <v>3638.05</v>
      </c>
      <c r="G118" s="13">
        <f>+G119+G120</f>
        <v>6000</v>
      </c>
      <c r="H118" s="13">
        <f>+H119+H120</f>
        <v>6000</v>
      </c>
    </row>
    <row r="119" spans="1:8" x14ac:dyDescent="0.25">
      <c r="A119" s="11"/>
      <c r="B119" s="11"/>
      <c r="C119" s="11"/>
      <c r="D119" s="12" t="s">
        <v>208</v>
      </c>
      <c r="E119" s="12" t="s">
        <v>209</v>
      </c>
      <c r="F119" s="13">
        <v>0</v>
      </c>
      <c r="G119" s="13">
        <v>400</v>
      </c>
      <c r="H119" s="13">
        <v>400</v>
      </c>
    </row>
    <row r="120" spans="1:8" x14ac:dyDescent="0.25">
      <c r="A120" s="11"/>
      <c r="B120" s="11"/>
      <c r="C120" s="11"/>
      <c r="D120" s="12" t="s">
        <v>169</v>
      </c>
      <c r="E120" s="12" t="s">
        <v>170</v>
      </c>
      <c r="F120" s="13">
        <v>3638.05</v>
      </c>
      <c r="G120" s="13">
        <v>5600</v>
      </c>
      <c r="H120" s="13">
        <v>5600</v>
      </c>
    </row>
    <row r="121" spans="1:8" x14ac:dyDescent="0.25">
      <c r="A121" s="5" t="s">
        <v>210</v>
      </c>
      <c r="B121" s="6"/>
      <c r="C121" s="6"/>
      <c r="D121" s="6"/>
      <c r="E121" s="5"/>
      <c r="F121" s="7">
        <f>+F122</f>
        <v>93486.470000000016</v>
      </c>
      <c r="G121" s="7">
        <f>+G122</f>
        <v>94889.39</v>
      </c>
      <c r="H121" s="7">
        <f>+H122</f>
        <v>122085.48000000001</v>
      </c>
    </row>
    <row r="122" spans="1:8" x14ac:dyDescent="0.25">
      <c r="A122" s="5" t="s">
        <v>211</v>
      </c>
      <c r="B122" s="6"/>
      <c r="C122" s="6"/>
      <c r="D122" s="6"/>
      <c r="E122" s="5" t="s">
        <v>212</v>
      </c>
      <c r="F122" s="7">
        <f>+F123+F175</f>
        <v>93486.470000000016</v>
      </c>
      <c r="G122" s="7">
        <f>+G123+G175</f>
        <v>94889.39</v>
      </c>
      <c r="H122" s="7">
        <f>+H123+H175</f>
        <v>122085.48000000001</v>
      </c>
    </row>
    <row r="123" spans="1:8" x14ac:dyDescent="0.25">
      <c r="A123" s="3"/>
      <c r="B123" s="2" t="s">
        <v>157</v>
      </c>
      <c r="C123" s="3"/>
      <c r="D123" s="3"/>
      <c r="E123" s="2" t="s">
        <v>158</v>
      </c>
      <c r="F123" s="4">
        <f>+F124</f>
        <v>93486.470000000016</v>
      </c>
      <c r="G123" s="4">
        <f>+G124</f>
        <v>94243.91</v>
      </c>
      <c r="H123" s="4">
        <f>+H124</f>
        <v>92085.48000000001</v>
      </c>
    </row>
    <row r="124" spans="1:8" x14ac:dyDescent="0.25">
      <c r="A124" s="8"/>
      <c r="B124" s="9" t="s">
        <v>159</v>
      </c>
      <c r="C124" s="8"/>
      <c r="D124" s="8"/>
      <c r="E124" s="9" t="s">
        <v>160</v>
      </c>
      <c r="F124" s="10">
        <f>+F125</f>
        <v>93486.470000000016</v>
      </c>
      <c r="G124" s="10">
        <f>+G125</f>
        <v>94243.91</v>
      </c>
      <c r="H124" s="10">
        <f>+H125</f>
        <v>92085.48000000001</v>
      </c>
    </row>
    <row r="125" spans="1:8" x14ac:dyDescent="0.25">
      <c r="A125" s="11"/>
      <c r="B125" s="12" t="s">
        <v>213</v>
      </c>
      <c r="C125" s="11"/>
      <c r="D125" s="11"/>
      <c r="E125" s="12" t="s">
        <v>214</v>
      </c>
      <c r="F125" s="13">
        <f>+F126+F146+F150+F165+F169</f>
        <v>93486.470000000016</v>
      </c>
      <c r="G125" s="13">
        <f>+G126+G146+G150+G165+G169</f>
        <v>94243.91</v>
      </c>
      <c r="H125" s="13">
        <f>+H126+H146+H150+H165+H169</f>
        <v>92085.48000000001</v>
      </c>
    </row>
    <row r="126" spans="1:8" x14ac:dyDescent="0.25">
      <c r="A126" s="14"/>
      <c r="B126" s="14"/>
      <c r="C126" s="15" t="s">
        <v>215</v>
      </c>
      <c r="D126" s="14"/>
      <c r="E126" s="15" t="s">
        <v>216</v>
      </c>
      <c r="F126" s="16">
        <f>+F127</f>
        <v>49707.410000000011</v>
      </c>
      <c r="G126" s="16">
        <f>+G127</f>
        <v>49707.41</v>
      </c>
      <c r="H126" s="16">
        <f>+H127</f>
        <v>48749.48</v>
      </c>
    </row>
    <row r="127" spans="1:8" x14ac:dyDescent="0.25">
      <c r="A127" s="11"/>
      <c r="B127" s="11"/>
      <c r="C127" s="11"/>
      <c r="D127" s="12" t="s">
        <v>165</v>
      </c>
      <c r="E127" s="12" t="s">
        <v>166</v>
      </c>
      <c r="F127" s="13">
        <f>+F128+F134+F141</f>
        <v>49707.410000000011</v>
      </c>
      <c r="G127" s="13">
        <f>+G128+G134+G141</f>
        <v>49707.41</v>
      </c>
      <c r="H127" s="13">
        <f>+H128+H134+H141</f>
        <v>48749.48</v>
      </c>
    </row>
    <row r="128" spans="1:8" x14ac:dyDescent="0.25">
      <c r="A128" s="11"/>
      <c r="B128" s="11"/>
      <c r="C128" s="11"/>
      <c r="D128" s="12" t="s">
        <v>217</v>
      </c>
      <c r="E128" s="12" t="s">
        <v>218</v>
      </c>
      <c r="F128" s="13">
        <f>+F129+F130+F131+F132+F133</f>
        <v>40826.340000000011</v>
      </c>
      <c r="G128" s="13">
        <f>+G129+G130+G131+G132+G133</f>
        <v>41076.42</v>
      </c>
      <c r="H128" s="13">
        <f>+H129+H130+H131+H132+H133</f>
        <v>41076.42</v>
      </c>
    </row>
    <row r="129" spans="1:8" x14ac:dyDescent="0.25">
      <c r="A129" s="11"/>
      <c r="B129" s="11"/>
      <c r="C129" s="11"/>
      <c r="D129" s="12" t="s">
        <v>219</v>
      </c>
      <c r="E129" s="12" t="s">
        <v>220</v>
      </c>
      <c r="F129" s="13">
        <v>37364.050000000003</v>
      </c>
      <c r="G129" s="13">
        <v>37373.550000000003</v>
      </c>
      <c r="H129" s="13">
        <v>37373.550000000003</v>
      </c>
    </row>
    <row r="130" spans="1:8" x14ac:dyDescent="0.25">
      <c r="A130" s="11"/>
      <c r="B130" s="11"/>
      <c r="C130" s="11"/>
      <c r="D130" s="12" t="s">
        <v>221</v>
      </c>
      <c r="E130" s="12" t="s">
        <v>222</v>
      </c>
      <c r="F130" s="13">
        <v>666.66</v>
      </c>
      <c r="G130" s="13">
        <v>812.63</v>
      </c>
      <c r="H130" s="13">
        <v>812.63</v>
      </c>
    </row>
    <row r="131" spans="1:8" x14ac:dyDescent="0.25">
      <c r="A131" s="11"/>
      <c r="B131" s="11"/>
      <c r="C131" s="11"/>
      <c r="D131" s="12" t="s">
        <v>223</v>
      </c>
      <c r="E131" s="12" t="s">
        <v>224</v>
      </c>
      <c r="F131" s="13">
        <v>1203.3599999999999</v>
      </c>
      <c r="G131" s="13">
        <v>1200</v>
      </c>
      <c r="H131" s="13">
        <v>1200</v>
      </c>
    </row>
    <row r="132" spans="1:8" x14ac:dyDescent="0.25">
      <c r="A132" s="11"/>
      <c r="B132" s="11"/>
      <c r="C132" s="11"/>
      <c r="D132" s="12" t="s">
        <v>225</v>
      </c>
      <c r="E132" s="12" t="s">
        <v>226</v>
      </c>
      <c r="F132" s="13">
        <v>1446.16</v>
      </c>
      <c r="G132" s="13">
        <v>1531.35</v>
      </c>
      <c r="H132" s="13">
        <v>1531.35</v>
      </c>
    </row>
    <row r="133" spans="1:8" x14ac:dyDescent="0.25">
      <c r="A133" s="11"/>
      <c r="B133" s="11"/>
      <c r="C133" s="11"/>
      <c r="D133" s="12" t="s">
        <v>227</v>
      </c>
      <c r="E133" s="12" t="s">
        <v>228</v>
      </c>
      <c r="F133" s="13">
        <v>146.11000000000001</v>
      </c>
      <c r="G133" s="13">
        <v>158.88999999999999</v>
      </c>
      <c r="H133" s="13">
        <v>158.88999999999999</v>
      </c>
    </row>
    <row r="134" spans="1:8" x14ac:dyDescent="0.25">
      <c r="A134" s="11"/>
      <c r="B134" s="11"/>
      <c r="C134" s="11"/>
      <c r="D134" s="12" t="s">
        <v>229</v>
      </c>
      <c r="E134" s="12" t="s">
        <v>230</v>
      </c>
      <c r="F134" s="13">
        <f>+F135+F136+F137+F138+F139+F140</f>
        <v>6555.3000000000011</v>
      </c>
      <c r="G134" s="13">
        <f>+G135+G136+G137+G138+G139+G140</f>
        <v>6560.7599999999993</v>
      </c>
      <c r="H134" s="13">
        <f>+H135+H136+H137+H138+H139+H140</f>
        <v>6560.7599999999993</v>
      </c>
    </row>
    <row r="135" spans="1:8" x14ac:dyDescent="0.25">
      <c r="A135" s="11"/>
      <c r="B135" s="11"/>
      <c r="C135" s="11"/>
      <c r="D135" s="12" t="s">
        <v>231</v>
      </c>
      <c r="E135" s="12" t="s">
        <v>232</v>
      </c>
      <c r="F135" s="13">
        <v>3372.13</v>
      </c>
      <c r="G135" s="13">
        <v>3379.47</v>
      </c>
      <c r="H135" s="13">
        <v>3379.47</v>
      </c>
    </row>
    <row r="136" spans="1:8" x14ac:dyDescent="0.25">
      <c r="A136" s="11"/>
      <c r="B136" s="11"/>
      <c r="C136" s="11"/>
      <c r="D136" s="12" t="s">
        <v>233</v>
      </c>
      <c r="E136" s="12" t="s">
        <v>234</v>
      </c>
      <c r="F136" s="13">
        <v>2499.5700000000002</v>
      </c>
      <c r="G136" s="13">
        <v>2505.0100000000002</v>
      </c>
      <c r="H136" s="13">
        <v>2505.0100000000002</v>
      </c>
    </row>
    <row r="137" spans="1:8" x14ac:dyDescent="0.25">
      <c r="A137" s="11"/>
      <c r="B137" s="11"/>
      <c r="C137" s="11"/>
      <c r="D137" s="12" t="s">
        <v>235</v>
      </c>
      <c r="E137" s="12" t="s">
        <v>236</v>
      </c>
      <c r="F137" s="13">
        <v>201.94</v>
      </c>
      <c r="G137" s="13">
        <v>202.38</v>
      </c>
      <c r="H137" s="13">
        <v>202.38</v>
      </c>
    </row>
    <row r="138" spans="1:8" x14ac:dyDescent="0.25">
      <c r="A138" s="11"/>
      <c r="B138" s="11"/>
      <c r="C138" s="11"/>
      <c r="D138" s="12" t="s">
        <v>237</v>
      </c>
      <c r="E138" s="12" t="s">
        <v>238</v>
      </c>
      <c r="F138" s="13">
        <v>22.84</v>
      </c>
      <c r="G138" s="13">
        <v>22.91</v>
      </c>
      <c r="H138" s="13">
        <v>22.91</v>
      </c>
    </row>
    <row r="139" spans="1:8" x14ac:dyDescent="0.25">
      <c r="A139" s="11"/>
      <c r="B139" s="11"/>
      <c r="C139" s="11"/>
      <c r="D139" s="12" t="s">
        <v>239</v>
      </c>
      <c r="E139" s="12" t="s">
        <v>240</v>
      </c>
      <c r="F139" s="13">
        <v>38.1</v>
      </c>
      <c r="G139" s="13">
        <v>38.19</v>
      </c>
      <c r="H139" s="13">
        <v>38.19</v>
      </c>
    </row>
    <row r="140" spans="1:8" x14ac:dyDescent="0.25">
      <c r="A140" s="11"/>
      <c r="B140" s="11"/>
      <c r="C140" s="11"/>
      <c r="D140" s="12" t="s">
        <v>241</v>
      </c>
      <c r="E140" s="12" t="s">
        <v>242</v>
      </c>
      <c r="F140" s="13">
        <v>420.72</v>
      </c>
      <c r="G140" s="13">
        <v>412.8</v>
      </c>
      <c r="H140" s="13">
        <v>412.8</v>
      </c>
    </row>
    <row r="141" spans="1:8" x14ac:dyDescent="0.25">
      <c r="A141" s="11"/>
      <c r="B141" s="11"/>
      <c r="C141" s="11"/>
      <c r="D141" s="12" t="s">
        <v>167</v>
      </c>
      <c r="E141" s="12" t="s">
        <v>168</v>
      </c>
      <c r="F141" s="13">
        <f>+F142+F143+F144+F145</f>
        <v>2325.77</v>
      </c>
      <c r="G141" s="13">
        <f>+G142+G143+G144+G145</f>
        <v>2070.23</v>
      </c>
      <c r="H141" s="13">
        <f>+H142+H143+H144+H145</f>
        <v>1112.3</v>
      </c>
    </row>
    <row r="142" spans="1:8" x14ac:dyDescent="0.25">
      <c r="A142" s="11"/>
      <c r="B142" s="11"/>
      <c r="C142" s="11"/>
      <c r="D142" s="12" t="s">
        <v>243</v>
      </c>
      <c r="E142" s="12" t="s">
        <v>244</v>
      </c>
      <c r="F142" s="13">
        <v>12.35</v>
      </c>
      <c r="G142" s="13">
        <v>12.3</v>
      </c>
      <c r="H142" s="13">
        <v>12.3</v>
      </c>
    </row>
    <row r="143" spans="1:8" x14ac:dyDescent="0.25">
      <c r="A143" s="11"/>
      <c r="B143" s="11"/>
      <c r="C143" s="11"/>
      <c r="D143" s="12" t="s">
        <v>245</v>
      </c>
      <c r="E143" s="12" t="s">
        <v>246</v>
      </c>
      <c r="F143" s="13">
        <v>1904.79</v>
      </c>
      <c r="G143" s="13">
        <v>2057.9299999999998</v>
      </c>
      <c r="H143" s="13">
        <v>1100</v>
      </c>
    </row>
    <row r="144" spans="1:8" x14ac:dyDescent="0.25">
      <c r="A144" s="11"/>
      <c r="B144" s="11"/>
      <c r="C144" s="11"/>
      <c r="D144" s="12" t="s">
        <v>247</v>
      </c>
      <c r="E144" s="12" t="s">
        <v>248</v>
      </c>
      <c r="F144" s="13">
        <v>41.25</v>
      </c>
      <c r="G144" s="13">
        <v>0</v>
      </c>
      <c r="H144" s="13">
        <v>0</v>
      </c>
    </row>
    <row r="145" spans="1:8" x14ac:dyDescent="0.25">
      <c r="A145" s="11"/>
      <c r="B145" s="11"/>
      <c r="C145" s="11"/>
      <c r="D145" s="12" t="s">
        <v>249</v>
      </c>
      <c r="E145" s="12" t="s">
        <v>250</v>
      </c>
      <c r="F145" s="13">
        <v>367.38</v>
      </c>
      <c r="G145" s="13">
        <v>0</v>
      </c>
      <c r="H145" s="13">
        <v>0</v>
      </c>
    </row>
    <row r="146" spans="1:8" x14ac:dyDescent="0.25">
      <c r="A146" s="14"/>
      <c r="B146" s="14"/>
      <c r="C146" s="15" t="s">
        <v>251</v>
      </c>
      <c r="D146" s="14"/>
      <c r="E146" s="15" t="s">
        <v>252</v>
      </c>
      <c r="F146" s="16">
        <f>+F147</f>
        <v>15462.5</v>
      </c>
      <c r="G146" s="16">
        <f>+G147</f>
        <v>15462.5</v>
      </c>
      <c r="H146" s="16">
        <f>+H147</f>
        <v>13000</v>
      </c>
    </row>
    <row r="147" spans="1:8" x14ac:dyDescent="0.25">
      <c r="A147" s="11"/>
      <c r="B147" s="11"/>
      <c r="C147" s="11"/>
      <c r="D147" s="12" t="s">
        <v>165</v>
      </c>
      <c r="E147" s="12" t="s">
        <v>166</v>
      </c>
      <c r="F147" s="13">
        <f>+F148</f>
        <v>15462.5</v>
      </c>
      <c r="G147" s="13">
        <f>+G148</f>
        <v>15462.5</v>
      </c>
      <c r="H147" s="13">
        <f>+H148</f>
        <v>13000</v>
      </c>
    </row>
    <row r="148" spans="1:8" x14ac:dyDescent="0.25">
      <c r="A148" s="11"/>
      <c r="B148" s="11"/>
      <c r="C148" s="11"/>
      <c r="D148" s="12" t="s">
        <v>167</v>
      </c>
      <c r="E148" s="12" t="s">
        <v>168</v>
      </c>
      <c r="F148" s="13">
        <f>+F149</f>
        <v>15462.5</v>
      </c>
      <c r="G148" s="13">
        <f>+G149</f>
        <v>15462.5</v>
      </c>
      <c r="H148" s="13">
        <f>+H149</f>
        <v>13000</v>
      </c>
    </row>
    <row r="149" spans="1:8" x14ac:dyDescent="0.25">
      <c r="A149" s="11"/>
      <c r="B149" s="11"/>
      <c r="C149" s="11"/>
      <c r="D149" s="12" t="s">
        <v>253</v>
      </c>
      <c r="E149" s="12" t="s">
        <v>254</v>
      </c>
      <c r="F149" s="13">
        <v>15462.5</v>
      </c>
      <c r="G149" s="13">
        <v>15462.5</v>
      </c>
      <c r="H149" s="13">
        <v>13000</v>
      </c>
    </row>
    <row r="150" spans="1:8" x14ac:dyDescent="0.25">
      <c r="A150" s="14"/>
      <c r="B150" s="14"/>
      <c r="C150" s="15" t="s">
        <v>255</v>
      </c>
      <c r="D150" s="14"/>
      <c r="E150" s="15" t="s">
        <v>256</v>
      </c>
      <c r="F150" s="16">
        <f>+F151+F162</f>
        <v>6342.59</v>
      </c>
      <c r="G150" s="16">
        <f>+G151+G162</f>
        <v>6550</v>
      </c>
      <c r="H150" s="16">
        <f>+H151+H162</f>
        <v>6250</v>
      </c>
    </row>
    <row r="151" spans="1:8" x14ac:dyDescent="0.25">
      <c r="A151" s="11"/>
      <c r="B151" s="11"/>
      <c r="C151" s="11"/>
      <c r="D151" s="12" t="s">
        <v>165</v>
      </c>
      <c r="E151" s="12" t="s">
        <v>166</v>
      </c>
      <c r="F151" s="13">
        <f>+F152</f>
        <v>3232.59</v>
      </c>
      <c r="G151" s="13">
        <f>+G152</f>
        <v>5450</v>
      </c>
      <c r="H151" s="13">
        <f>+H152</f>
        <v>5450</v>
      </c>
    </row>
    <row r="152" spans="1:8" x14ac:dyDescent="0.25">
      <c r="A152" s="11"/>
      <c r="B152" s="11"/>
      <c r="C152" s="11"/>
      <c r="D152" s="12" t="s">
        <v>167</v>
      </c>
      <c r="E152" s="12" t="s">
        <v>168</v>
      </c>
      <c r="F152" s="13">
        <f>+F153+F154+F155+F156+F157+F158+F159+F160+F161</f>
        <v>3232.59</v>
      </c>
      <c r="G152" s="13">
        <f>+G153+G154+G155+G156+G157+G158+G159+G160+G161</f>
        <v>5450</v>
      </c>
      <c r="H152" s="13">
        <f>+H153+H154+H155+H156+H157+H158+H159+H160+H161</f>
        <v>5450</v>
      </c>
    </row>
    <row r="153" spans="1:8" x14ac:dyDescent="0.25">
      <c r="A153" s="11"/>
      <c r="B153" s="11"/>
      <c r="C153" s="11"/>
      <c r="D153" s="12" t="s">
        <v>257</v>
      </c>
      <c r="E153" s="12" t="s">
        <v>258</v>
      </c>
      <c r="F153" s="13">
        <v>0</v>
      </c>
      <c r="G153" s="13">
        <v>100</v>
      </c>
      <c r="H153" s="13">
        <v>100</v>
      </c>
    </row>
    <row r="154" spans="1:8" x14ac:dyDescent="0.25">
      <c r="A154" s="11"/>
      <c r="B154" s="11"/>
      <c r="C154" s="11"/>
      <c r="D154" s="12" t="s">
        <v>259</v>
      </c>
      <c r="E154" s="12" t="s">
        <v>260</v>
      </c>
      <c r="F154" s="13">
        <v>0</v>
      </c>
      <c r="G154" s="13">
        <v>22.73</v>
      </c>
      <c r="H154" s="13">
        <v>22.73</v>
      </c>
    </row>
    <row r="155" spans="1:8" x14ac:dyDescent="0.25">
      <c r="A155" s="11"/>
      <c r="B155" s="11"/>
      <c r="C155" s="11"/>
      <c r="D155" s="12" t="s">
        <v>261</v>
      </c>
      <c r="E155" s="12" t="s">
        <v>262</v>
      </c>
      <c r="F155" s="13">
        <v>175</v>
      </c>
      <c r="G155" s="13">
        <v>300</v>
      </c>
      <c r="H155" s="13">
        <v>300</v>
      </c>
    </row>
    <row r="156" spans="1:8" x14ac:dyDescent="0.25">
      <c r="A156" s="11"/>
      <c r="B156" s="11"/>
      <c r="C156" s="11"/>
      <c r="D156" s="12" t="s">
        <v>263</v>
      </c>
      <c r="E156" s="12" t="s">
        <v>264</v>
      </c>
      <c r="F156" s="13">
        <v>369.4</v>
      </c>
      <c r="G156" s="13">
        <v>500</v>
      </c>
      <c r="H156" s="13">
        <v>500</v>
      </c>
    </row>
    <row r="157" spans="1:8" x14ac:dyDescent="0.25">
      <c r="A157" s="11"/>
      <c r="B157" s="11"/>
      <c r="C157" s="11"/>
      <c r="D157" s="12" t="s">
        <v>265</v>
      </c>
      <c r="E157" s="12" t="s">
        <v>266</v>
      </c>
      <c r="F157" s="13">
        <v>0</v>
      </c>
      <c r="G157" s="13">
        <v>135.91999999999999</v>
      </c>
      <c r="H157" s="13">
        <v>135.91999999999999</v>
      </c>
    </row>
    <row r="158" spans="1:8" x14ac:dyDescent="0.25">
      <c r="A158" s="11"/>
      <c r="B158" s="11"/>
      <c r="C158" s="11"/>
      <c r="D158" s="12" t="s">
        <v>267</v>
      </c>
      <c r="E158" s="12" t="s">
        <v>268</v>
      </c>
      <c r="F158" s="13">
        <v>2401.5</v>
      </c>
      <c r="G158" s="13">
        <v>1700</v>
      </c>
      <c r="H158" s="13">
        <v>1700</v>
      </c>
    </row>
    <row r="159" spans="1:8" x14ac:dyDescent="0.25">
      <c r="A159" s="11"/>
      <c r="B159" s="11"/>
      <c r="C159" s="11"/>
      <c r="D159" s="12" t="s">
        <v>269</v>
      </c>
      <c r="E159" s="12" t="s">
        <v>270</v>
      </c>
      <c r="F159" s="13">
        <v>0</v>
      </c>
      <c r="G159" s="13">
        <v>691.35</v>
      </c>
      <c r="H159" s="13">
        <v>691.35</v>
      </c>
    </row>
    <row r="160" spans="1:8" x14ac:dyDescent="0.25">
      <c r="A160" s="11"/>
      <c r="B160" s="11"/>
      <c r="C160" s="11"/>
      <c r="D160" s="12" t="s">
        <v>271</v>
      </c>
      <c r="E160" s="12" t="s">
        <v>272</v>
      </c>
      <c r="F160" s="13">
        <v>160.69</v>
      </c>
      <c r="G160" s="13">
        <v>1000</v>
      </c>
      <c r="H160" s="13">
        <v>1000</v>
      </c>
    </row>
    <row r="161" spans="1:8" x14ac:dyDescent="0.25">
      <c r="A161" s="11"/>
      <c r="B161" s="11"/>
      <c r="C161" s="11"/>
      <c r="D161" s="12" t="s">
        <v>175</v>
      </c>
      <c r="E161" s="12" t="s">
        <v>176</v>
      </c>
      <c r="F161" s="13">
        <v>126</v>
      </c>
      <c r="G161" s="13">
        <v>1000</v>
      </c>
      <c r="H161" s="13">
        <v>1000</v>
      </c>
    </row>
    <row r="162" spans="1:8" x14ac:dyDescent="0.25">
      <c r="A162" s="11"/>
      <c r="B162" s="11"/>
      <c r="C162" s="11"/>
      <c r="D162" s="12" t="s">
        <v>179</v>
      </c>
      <c r="E162" s="12" t="s">
        <v>180</v>
      </c>
      <c r="F162" s="13">
        <f>+F163</f>
        <v>3110</v>
      </c>
      <c r="G162" s="13">
        <f>+G163</f>
        <v>1100</v>
      </c>
      <c r="H162" s="13">
        <f>+H163</f>
        <v>800</v>
      </c>
    </row>
    <row r="163" spans="1:8" x14ac:dyDescent="0.25">
      <c r="A163" s="11"/>
      <c r="B163" s="11"/>
      <c r="C163" s="11"/>
      <c r="D163" s="12" t="s">
        <v>181</v>
      </c>
      <c r="E163" s="12" t="s">
        <v>182</v>
      </c>
      <c r="F163" s="13">
        <f>+F164</f>
        <v>3110</v>
      </c>
      <c r="G163" s="13">
        <f>+G164</f>
        <v>1100</v>
      </c>
      <c r="H163" s="13">
        <f>+H164</f>
        <v>800</v>
      </c>
    </row>
    <row r="164" spans="1:8" x14ac:dyDescent="0.25">
      <c r="A164" s="11"/>
      <c r="B164" s="11"/>
      <c r="C164" s="11"/>
      <c r="D164" s="12" t="s">
        <v>183</v>
      </c>
      <c r="E164" s="12" t="s">
        <v>184</v>
      </c>
      <c r="F164" s="13">
        <v>3110</v>
      </c>
      <c r="G164" s="13">
        <v>1100</v>
      </c>
      <c r="H164" s="13">
        <v>800</v>
      </c>
    </row>
    <row r="165" spans="1:8" x14ac:dyDescent="0.25">
      <c r="A165" s="14"/>
      <c r="B165" s="14"/>
      <c r="C165" s="15" t="s">
        <v>273</v>
      </c>
      <c r="D165" s="14"/>
      <c r="E165" s="15" t="s">
        <v>274</v>
      </c>
      <c r="F165" s="16">
        <f>+F166</f>
        <v>19575.37</v>
      </c>
      <c r="G165" s="16">
        <f>+G166</f>
        <v>19586</v>
      </c>
      <c r="H165" s="16">
        <f>+H166</f>
        <v>19586</v>
      </c>
    </row>
    <row r="166" spans="1:8" x14ac:dyDescent="0.25">
      <c r="A166" s="11"/>
      <c r="B166" s="11"/>
      <c r="C166" s="11"/>
      <c r="D166" s="12" t="s">
        <v>165</v>
      </c>
      <c r="E166" s="12" t="s">
        <v>166</v>
      </c>
      <c r="F166" s="13">
        <f>+F167</f>
        <v>19575.37</v>
      </c>
      <c r="G166" s="13">
        <f>+G167</f>
        <v>19586</v>
      </c>
      <c r="H166" s="13">
        <f>+H167</f>
        <v>19586</v>
      </c>
    </row>
    <row r="167" spans="1:8" x14ac:dyDescent="0.25">
      <c r="A167" s="11"/>
      <c r="B167" s="11"/>
      <c r="C167" s="11"/>
      <c r="D167" s="12" t="s">
        <v>167</v>
      </c>
      <c r="E167" s="12" t="s">
        <v>168</v>
      </c>
      <c r="F167" s="13">
        <f>+F168</f>
        <v>19575.37</v>
      </c>
      <c r="G167" s="13">
        <f>+G168</f>
        <v>19586</v>
      </c>
      <c r="H167" s="13">
        <f>+H168</f>
        <v>19586</v>
      </c>
    </row>
    <row r="168" spans="1:8" x14ac:dyDescent="0.25">
      <c r="A168" s="11"/>
      <c r="B168" s="11"/>
      <c r="C168" s="11"/>
      <c r="D168" s="12" t="s">
        <v>169</v>
      </c>
      <c r="E168" s="12" t="s">
        <v>170</v>
      </c>
      <c r="F168" s="13">
        <v>19575.37</v>
      </c>
      <c r="G168" s="13">
        <v>19586</v>
      </c>
      <c r="H168" s="13">
        <v>19586</v>
      </c>
    </row>
    <row r="169" spans="1:8" x14ac:dyDescent="0.25">
      <c r="A169" s="14"/>
      <c r="B169" s="14"/>
      <c r="C169" s="15" t="s">
        <v>275</v>
      </c>
      <c r="D169" s="14"/>
      <c r="E169" s="15" t="s">
        <v>276</v>
      </c>
      <c r="F169" s="16">
        <f>+F170</f>
        <v>2398.6</v>
      </c>
      <c r="G169" s="16">
        <f>+G170</f>
        <v>2938</v>
      </c>
      <c r="H169" s="16">
        <f>+H170</f>
        <v>4500</v>
      </c>
    </row>
    <row r="170" spans="1:8" x14ac:dyDescent="0.25">
      <c r="A170" s="11"/>
      <c r="B170" s="11"/>
      <c r="C170" s="11"/>
      <c r="D170" s="12" t="s">
        <v>165</v>
      </c>
      <c r="E170" s="12" t="s">
        <v>166</v>
      </c>
      <c r="F170" s="13">
        <f>+F171</f>
        <v>2398.6</v>
      </c>
      <c r="G170" s="13">
        <f>+G171</f>
        <v>2938</v>
      </c>
      <c r="H170" s="13">
        <f>+H171</f>
        <v>4500</v>
      </c>
    </row>
    <row r="171" spans="1:8" x14ac:dyDescent="0.25">
      <c r="A171" s="11"/>
      <c r="B171" s="11"/>
      <c r="C171" s="11"/>
      <c r="D171" s="12" t="s">
        <v>167</v>
      </c>
      <c r="E171" s="12" t="s">
        <v>168</v>
      </c>
      <c r="F171" s="13">
        <f>+F172+F173+F174</f>
        <v>2398.6</v>
      </c>
      <c r="G171" s="13">
        <f>+G172+G173+G174</f>
        <v>2938</v>
      </c>
      <c r="H171" s="13">
        <f>+H172+H173+H174</f>
        <v>4500</v>
      </c>
    </row>
    <row r="172" spans="1:8" x14ac:dyDescent="0.25">
      <c r="A172" s="11"/>
      <c r="B172" s="11"/>
      <c r="C172" s="11"/>
      <c r="D172" s="12" t="s">
        <v>263</v>
      </c>
      <c r="E172" s="12" t="s">
        <v>264</v>
      </c>
      <c r="F172" s="13">
        <v>624.4</v>
      </c>
      <c r="G172" s="13">
        <v>738</v>
      </c>
      <c r="H172" s="13">
        <v>2000</v>
      </c>
    </row>
    <row r="173" spans="1:8" x14ac:dyDescent="0.25">
      <c r="A173" s="11"/>
      <c r="B173" s="11"/>
      <c r="C173" s="11"/>
      <c r="D173" s="12" t="s">
        <v>267</v>
      </c>
      <c r="E173" s="12" t="s">
        <v>268</v>
      </c>
      <c r="F173" s="13">
        <v>1774.2</v>
      </c>
      <c r="G173" s="13">
        <v>100</v>
      </c>
      <c r="H173" s="13">
        <v>400</v>
      </c>
    </row>
    <row r="174" spans="1:8" x14ac:dyDescent="0.25">
      <c r="A174" s="11"/>
      <c r="B174" s="11"/>
      <c r="C174" s="11"/>
      <c r="D174" s="12" t="s">
        <v>175</v>
      </c>
      <c r="E174" s="12" t="s">
        <v>176</v>
      </c>
      <c r="F174" s="13">
        <v>0</v>
      </c>
      <c r="G174" s="13">
        <v>2100</v>
      </c>
      <c r="H174" s="13">
        <v>2100</v>
      </c>
    </row>
    <row r="175" spans="1:8" x14ac:dyDescent="0.25">
      <c r="A175" s="3"/>
      <c r="B175" s="2" t="s">
        <v>277</v>
      </c>
      <c r="C175" s="3"/>
      <c r="D175" s="3"/>
      <c r="E175" s="2" t="s">
        <v>278</v>
      </c>
      <c r="F175" s="4">
        <f>+F176</f>
        <v>0</v>
      </c>
      <c r="G175" s="4">
        <f>+G176</f>
        <v>645.48</v>
      </c>
      <c r="H175" s="4">
        <f>+H176</f>
        <v>30000</v>
      </c>
    </row>
    <row r="176" spans="1:8" x14ac:dyDescent="0.25">
      <c r="A176" s="8"/>
      <c r="B176" s="9" t="s">
        <v>279</v>
      </c>
      <c r="C176" s="8"/>
      <c r="D176" s="8"/>
      <c r="E176" s="9" t="s">
        <v>280</v>
      </c>
      <c r="F176" s="10">
        <f>+F177</f>
        <v>0</v>
      </c>
      <c r="G176" s="10">
        <f>+G177</f>
        <v>645.48</v>
      </c>
      <c r="H176" s="10">
        <f>+H177</f>
        <v>30000</v>
      </c>
    </row>
    <row r="177" spans="1:8" x14ac:dyDescent="0.25">
      <c r="A177" s="11"/>
      <c r="B177" s="12" t="s">
        <v>281</v>
      </c>
      <c r="C177" s="11"/>
      <c r="D177" s="11"/>
      <c r="E177" s="12" t="s">
        <v>280</v>
      </c>
      <c r="F177" s="13">
        <f>+F178</f>
        <v>0</v>
      </c>
      <c r="G177" s="13">
        <f>+G178</f>
        <v>645.48</v>
      </c>
      <c r="H177" s="13">
        <f>+H178</f>
        <v>30000</v>
      </c>
    </row>
    <row r="178" spans="1:8" x14ac:dyDescent="0.25">
      <c r="A178" s="14"/>
      <c r="B178" s="14"/>
      <c r="C178" s="15" t="s">
        <v>282</v>
      </c>
      <c r="D178" s="14"/>
      <c r="E178" s="15" t="s">
        <v>280</v>
      </c>
      <c r="F178" s="16">
        <f>+F179</f>
        <v>0</v>
      </c>
      <c r="G178" s="16">
        <f>+G179</f>
        <v>645.48</v>
      </c>
      <c r="H178" s="16">
        <f>+H179</f>
        <v>30000</v>
      </c>
    </row>
    <row r="179" spans="1:8" x14ac:dyDescent="0.25">
      <c r="A179" s="11"/>
      <c r="B179" s="11"/>
      <c r="C179" s="11"/>
      <c r="D179" s="12" t="s">
        <v>165</v>
      </c>
      <c r="E179" s="12" t="s">
        <v>166</v>
      </c>
      <c r="F179" s="13">
        <f>+F180</f>
        <v>0</v>
      </c>
      <c r="G179" s="13">
        <f>+G180</f>
        <v>645.48</v>
      </c>
      <c r="H179" s="13">
        <f>+H180</f>
        <v>30000</v>
      </c>
    </row>
    <row r="180" spans="1:8" x14ac:dyDescent="0.25">
      <c r="A180" s="11"/>
      <c r="B180" s="11"/>
      <c r="C180" s="11"/>
      <c r="D180" s="12" t="s">
        <v>283</v>
      </c>
      <c r="E180" s="12" t="s">
        <v>284</v>
      </c>
      <c r="F180" s="13">
        <f>+F181</f>
        <v>0</v>
      </c>
      <c r="G180" s="13">
        <f>+G181</f>
        <v>645.48</v>
      </c>
      <c r="H180" s="13">
        <f>+H181</f>
        <v>30000</v>
      </c>
    </row>
    <row r="181" spans="1:8" x14ac:dyDescent="0.25">
      <c r="A181" s="11"/>
      <c r="B181" s="11"/>
      <c r="C181" s="11"/>
      <c r="D181" s="12" t="s">
        <v>285</v>
      </c>
      <c r="E181" s="12" t="s">
        <v>280</v>
      </c>
      <c r="F181" s="13">
        <v>0</v>
      </c>
      <c r="G181" s="13">
        <v>645.48</v>
      </c>
      <c r="H181" s="13">
        <v>30000</v>
      </c>
    </row>
    <row r="182" spans="1:8" x14ac:dyDescent="0.25">
      <c r="A182" s="5" t="s">
        <v>286</v>
      </c>
      <c r="B182" s="6"/>
      <c r="C182" s="6"/>
      <c r="D182" s="6"/>
      <c r="E182" s="5"/>
      <c r="F182" s="7">
        <f>+F183</f>
        <v>8115093.8000000007</v>
      </c>
      <c r="G182" s="7">
        <f>+G183</f>
        <v>9068280.3900000006</v>
      </c>
      <c r="H182" s="7">
        <f>+H183</f>
        <v>9041084.3000000007</v>
      </c>
    </row>
    <row r="183" spans="1:8" x14ac:dyDescent="0.25">
      <c r="A183" s="5" t="s">
        <v>287</v>
      </c>
      <c r="B183" s="6"/>
      <c r="C183" s="6"/>
      <c r="D183" s="6"/>
      <c r="E183" s="5" t="s">
        <v>288</v>
      </c>
      <c r="F183" s="7">
        <f>+F184+F200+F316+F427+F508+F518+F602+F619+F705+F804+F876+F973+F986+F1124+F1277+F1343+F1350</f>
        <v>8115093.8000000007</v>
      </c>
      <c r="G183" s="7">
        <f>+G184+G200+G316+G427+G508+G518+G602+G619+G705+G804+G876+G973+G986+G1124+G1277+G1343+G1350</f>
        <v>9068280.3900000006</v>
      </c>
      <c r="H183" s="7">
        <f>+H184+H200+H316+H427+H508+H518+H602+H619+H705+H804+H876+H973+H986+H1124+H1277+H1343+H1350</f>
        <v>9041084.3000000007</v>
      </c>
    </row>
    <row r="184" spans="1:8" x14ac:dyDescent="0.25">
      <c r="A184" s="3"/>
      <c r="B184" s="2" t="s">
        <v>200</v>
      </c>
      <c r="C184" s="3"/>
      <c r="D184" s="3"/>
      <c r="E184" s="2" t="s">
        <v>201</v>
      </c>
      <c r="F184" s="4">
        <f>+F185+F191</f>
        <v>19627.41</v>
      </c>
      <c r="G184" s="4">
        <f>+G185+G191</f>
        <v>27810</v>
      </c>
      <c r="H184" s="4">
        <f>+H185+H191</f>
        <v>27810</v>
      </c>
    </row>
    <row r="185" spans="1:8" x14ac:dyDescent="0.25">
      <c r="A185" s="8"/>
      <c r="B185" s="9" t="s">
        <v>289</v>
      </c>
      <c r="C185" s="8"/>
      <c r="D185" s="8"/>
      <c r="E185" s="9" t="s">
        <v>290</v>
      </c>
      <c r="F185" s="10">
        <f>+F186</f>
        <v>18292.68</v>
      </c>
      <c r="G185" s="10">
        <f>+G186</f>
        <v>24000</v>
      </c>
      <c r="H185" s="10">
        <f>+H186</f>
        <v>24000</v>
      </c>
    </row>
    <row r="186" spans="1:8" x14ac:dyDescent="0.25">
      <c r="A186" s="11"/>
      <c r="B186" s="12" t="s">
        <v>291</v>
      </c>
      <c r="C186" s="11"/>
      <c r="D186" s="11"/>
      <c r="E186" s="12" t="s">
        <v>292</v>
      </c>
      <c r="F186" s="13">
        <f>+F187</f>
        <v>18292.68</v>
      </c>
      <c r="G186" s="13">
        <f>+G187</f>
        <v>24000</v>
      </c>
      <c r="H186" s="13">
        <f>+H187</f>
        <v>24000</v>
      </c>
    </row>
    <row r="187" spans="1:8" x14ac:dyDescent="0.25">
      <c r="A187" s="14"/>
      <c r="B187" s="14"/>
      <c r="C187" s="15" t="s">
        <v>293</v>
      </c>
      <c r="D187" s="14"/>
      <c r="E187" s="15" t="s">
        <v>294</v>
      </c>
      <c r="F187" s="16">
        <f>+F188</f>
        <v>18292.68</v>
      </c>
      <c r="G187" s="16">
        <f>+G188</f>
        <v>24000</v>
      </c>
      <c r="H187" s="16">
        <f>+H188</f>
        <v>24000</v>
      </c>
    </row>
    <row r="188" spans="1:8" x14ac:dyDescent="0.25">
      <c r="A188" s="11"/>
      <c r="B188" s="11"/>
      <c r="C188" s="11"/>
      <c r="D188" s="12" t="s">
        <v>187</v>
      </c>
      <c r="E188" s="12" t="s">
        <v>188</v>
      </c>
      <c r="F188" s="13">
        <f>+F189</f>
        <v>18292.68</v>
      </c>
      <c r="G188" s="13">
        <f>+G189</f>
        <v>24000</v>
      </c>
      <c r="H188" s="13">
        <f>+H189</f>
        <v>24000</v>
      </c>
    </row>
    <row r="189" spans="1:8" x14ac:dyDescent="0.25">
      <c r="A189" s="11"/>
      <c r="B189" s="11"/>
      <c r="C189" s="11"/>
      <c r="D189" s="12" t="s">
        <v>189</v>
      </c>
      <c r="E189" s="12" t="s">
        <v>190</v>
      </c>
      <c r="F189" s="13">
        <f>+F190</f>
        <v>18292.68</v>
      </c>
      <c r="G189" s="13">
        <f>+G190</f>
        <v>24000</v>
      </c>
      <c r="H189" s="13">
        <f>+H190</f>
        <v>24000</v>
      </c>
    </row>
    <row r="190" spans="1:8" x14ac:dyDescent="0.25">
      <c r="A190" s="11"/>
      <c r="B190" s="11"/>
      <c r="C190" s="11"/>
      <c r="D190" s="12" t="s">
        <v>295</v>
      </c>
      <c r="E190" s="12" t="s">
        <v>296</v>
      </c>
      <c r="F190" s="13">
        <v>18292.68</v>
      </c>
      <c r="G190" s="13">
        <v>24000</v>
      </c>
      <c r="H190" s="13">
        <v>24000</v>
      </c>
    </row>
    <row r="191" spans="1:8" x14ac:dyDescent="0.25">
      <c r="A191" s="8"/>
      <c r="B191" s="9" t="s">
        <v>297</v>
      </c>
      <c r="C191" s="8"/>
      <c r="D191" s="8"/>
      <c r="E191" s="9" t="s">
        <v>298</v>
      </c>
      <c r="F191" s="10">
        <f>+F192</f>
        <v>1334.73</v>
      </c>
      <c r="G191" s="10">
        <f>+G192</f>
        <v>3810</v>
      </c>
      <c r="H191" s="10">
        <f>+H192</f>
        <v>3810</v>
      </c>
    </row>
    <row r="192" spans="1:8" x14ac:dyDescent="0.25">
      <c r="A192" s="11"/>
      <c r="B192" s="12" t="s">
        <v>299</v>
      </c>
      <c r="C192" s="11"/>
      <c r="D192" s="11"/>
      <c r="E192" s="12" t="s">
        <v>298</v>
      </c>
      <c r="F192" s="13">
        <f>+F193</f>
        <v>1334.73</v>
      </c>
      <c r="G192" s="13">
        <f>+G193</f>
        <v>3810</v>
      </c>
      <c r="H192" s="13">
        <f>+H193</f>
        <v>3810</v>
      </c>
    </row>
    <row r="193" spans="1:8" x14ac:dyDescent="0.25">
      <c r="A193" s="14"/>
      <c r="B193" s="14"/>
      <c r="C193" s="15" t="s">
        <v>300</v>
      </c>
      <c r="D193" s="14"/>
      <c r="E193" s="15" t="s">
        <v>301</v>
      </c>
      <c r="F193" s="16">
        <f>+F194</f>
        <v>1334.73</v>
      </c>
      <c r="G193" s="16">
        <f>+G194</f>
        <v>3810</v>
      </c>
      <c r="H193" s="16">
        <f>+H194</f>
        <v>3810</v>
      </c>
    </row>
    <row r="194" spans="1:8" x14ac:dyDescent="0.25">
      <c r="A194" s="11"/>
      <c r="B194" s="11"/>
      <c r="C194" s="11"/>
      <c r="D194" s="12" t="s">
        <v>165</v>
      </c>
      <c r="E194" s="12" t="s">
        <v>166</v>
      </c>
      <c r="F194" s="13">
        <f>+F195</f>
        <v>1334.73</v>
      </c>
      <c r="G194" s="13">
        <f>+G195</f>
        <v>3810</v>
      </c>
      <c r="H194" s="13">
        <f>+H195</f>
        <v>3810</v>
      </c>
    </row>
    <row r="195" spans="1:8" x14ac:dyDescent="0.25">
      <c r="A195" s="11"/>
      <c r="B195" s="11"/>
      <c r="C195" s="11"/>
      <c r="D195" s="12" t="s">
        <v>167</v>
      </c>
      <c r="E195" s="12" t="s">
        <v>168</v>
      </c>
      <c r="F195" s="13">
        <f>+F196+F197+F198+F199</f>
        <v>1334.73</v>
      </c>
      <c r="G195" s="13">
        <f>+G196+G197+G198+G199</f>
        <v>3810</v>
      </c>
      <c r="H195" s="13">
        <f>+H196+H197+H198+H199</f>
        <v>3810</v>
      </c>
    </row>
    <row r="196" spans="1:8" x14ac:dyDescent="0.25">
      <c r="A196" s="11"/>
      <c r="B196" s="11"/>
      <c r="C196" s="11"/>
      <c r="D196" s="12" t="s">
        <v>302</v>
      </c>
      <c r="E196" s="12" t="s">
        <v>303</v>
      </c>
      <c r="F196" s="13">
        <v>0</v>
      </c>
      <c r="G196" s="13">
        <v>100</v>
      </c>
      <c r="H196" s="13">
        <v>100</v>
      </c>
    </row>
    <row r="197" spans="1:8" x14ac:dyDescent="0.25">
      <c r="A197" s="11"/>
      <c r="B197" s="11"/>
      <c r="C197" s="11"/>
      <c r="D197" s="12" t="s">
        <v>304</v>
      </c>
      <c r="E197" s="12" t="s">
        <v>305</v>
      </c>
      <c r="F197" s="13">
        <v>312.5</v>
      </c>
      <c r="G197" s="13">
        <v>2900</v>
      </c>
      <c r="H197" s="13">
        <v>2900</v>
      </c>
    </row>
    <row r="198" spans="1:8" x14ac:dyDescent="0.25">
      <c r="A198" s="11"/>
      <c r="B198" s="11"/>
      <c r="C198" s="11"/>
      <c r="D198" s="12" t="s">
        <v>306</v>
      </c>
      <c r="E198" s="12" t="s">
        <v>307</v>
      </c>
      <c r="F198" s="13">
        <v>1022.23</v>
      </c>
      <c r="G198" s="13">
        <v>800</v>
      </c>
      <c r="H198" s="13">
        <v>800</v>
      </c>
    </row>
    <row r="199" spans="1:8" x14ac:dyDescent="0.25">
      <c r="A199" s="11"/>
      <c r="B199" s="11"/>
      <c r="C199" s="11"/>
      <c r="D199" s="12" t="s">
        <v>308</v>
      </c>
      <c r="E199" s="12" t="s">
        <v>309</v>
      </c>
      <c r="F199" s="13">
        <v>0</v>
      </c>
      <c r="G199" s="13">
        <v>10</v>
      </c>
      <c r="H199" s="13">
        <v>10</v>
      </c>
    </row>
    <row r="200" spans="1:8" x14ac:dyDescent="0.25">
      <c r="A200" s="3"/>
      <c r="B200" s="2" t="s">
        <v>310</v>
      </c>
      <c r="C200" s="3"/>
      <c r="D200" s="3"/>
      <c r="E200" s="2" t="s">
        <v>311</v>
      </c>
      <c r="F200" s="4">
        <f>+F201+F209+F220</f>
        <v>92909.11</v>
      </c>
      <c r="G200" s="4">
        <f>+G201+G209+G220</f>
        <v>104234.8</v>
      </c>
      <c r="H200" s="4">
        <f>+H201+H209+H220</f>
        <v>95554.8</v>
      </c>
    </row>
    <row r="201" spans="1:8" x14ac:dyDescent="0.25">
      <c r="A201" s="8"/>
      <c r="B201" s="9" t="s">
        <v>312</v>
      </c>
      <c r="C201" s="8"/>
      <c r="D201" s="8"/>
      <c r="E201" s="9" t="s">
        <v>313</v>
      </c>
      <c r="F201" s="10">
        <f>+F202</f>
        <v>300</v>
      </c>
      <c r="G201" s="10">
        <f>+G202</f>
        <v>300</v>
      </c>
      <c r="H201" s="10">
        <f>+H202</f>
        <v>300</v>
      </c>
    </row>
    <row r="202" spans="1:8" x14ac:dyDescent="0.25">
      <c r="A202" s="11"/>
      <c r="B202" s="12" t="s">
        <v>314</v>
      </c>
      <c r="C202" s="11"/>
      <c r="D202" s="11"/>
      <c r="E202" s="12" t="s">
        <v>315</v>
      </c>
      <c r="F202" s="13">
        <f>+F203</f>
        <v>300</v>
      </c>
      <c r="G202" s="13">
        <f>+G203</f>
        <v>300</v>
      </c>
      <c r="H202" s="13">
        <f>+H203</f>
        <v>300</v>
      </c>
    </row>
    <row r="203" spans="1:8" x14ac:dyDescent="0.25">
      <c r="A203" s="14"/>
      <c r="B203" s="14"/>
      <c r="C203" s="15" t="s">
        <v>316</v>
      </c>
      <c r="D203" s="14"/>
      <c r="E203" s="15" t="s">
        <v>317</v>
      </c>
      <c r="F203" s="16">
        <f>+F204</f>
        <v>300</v>
      </c>
      <c r="G203" s="16">
        <f>+G204</f>
        <v>300</v>
      </c>
      <c r="H203" s="16">
        <f>+H204</f>
        <v>300</v>
      </c>
    </row>
    <row r="204" spans="1:8" x14ac:dyDescent="0.25">
      <c r="A204" s="11"/>
      <c r="B204" s="11"/>
      <c r="C204" s="11"/>
      <c r="D204" s="12" t="s">
        <v>165</v>
      </c>
      <c r="E204" s="12" t="s">
        <v>166</v>
      </c>
      <c r="F204" s="13">
        <f>+F205</f>
        <v>300</v>
      </c>
      <c r="G204" s="13">
        <f>+G205</f>
        <v>300</v>
      </c>
      <c r="H204" s="13">
        <f>+H205</f>
        <v>300</v>
      </c>
    </row>
    <row r="205" spans="1:8" x14ac:dyDescent="0.25">
      <c r="A205" s="11"/>
      <c r="B205" s="11"/>
      <c r="C205" s="11"/>
      <c r="D205" s="12" t="s">
        <v>167</v>
      </c>
      <c r="E205" s="12" t="s">
        <v>168</v>
      </c>
      <c r="F205" s="13">
        <f>+F206+F207+F208</f>
        <v>300</v>
      </c>
      <c r="G205" s="13">
        <f>+G206+G207+G208</f>
        <v>300</v>
      </c>
      <c r="H205" s="13">
        <f>+H206+H207+H208</f>
        <v>300</v>
      </c>
    </row>
    <row r="206" spans="1:8" x14ac:dyDescent="0.25">
      <c r="A206" s="11"/>
      <c r="B206" s="11"/>
      <c r="C206" s="11"/>
      <c r="D206" s="12" t="s">
        <v>259</v>
      </c>
      <c r="E206" s="12" t="s">
        <v>260</v>
      </c>
      <c r="F206" s="13">
        <v>114.99</v>
      </c>
      <c r="G206" s="13">
        <v>0</v>
      </c>
      <c r="H206" s="13">
        <v>0</v>
      </c>
    </row>
    <row r="207" spans="1:8" x14ac:dyDescent="0.25">
      <c r="A207" s="11"/>
      <c r="B207" s="11"/>
      <c r="C207" s="11"/>
      <c r="D207" s="12" t="s">
        <v>267</v>
      </c>
      <c r="E207" s="12" t="s">
        <v>268</v>
      </c>
      <c r="F207" s="13">
        <v>185.01</v>
      </c>
      <c r="G207" s="13">
        <v>0</v>
      </c>
      <c r="H207" s="13">
        <v>0</v>
      </c>
    </row>
    <row r="208" spans="1:8" x14ac:dyDescent="0.25">
      <c r="A208" s="11"/>
      <c r="B208" s="11"/>
      <c r="C208" s="11"/>
      <c r="D208" s="12" t="s">
        <v>175</v>
      </c>
      <c r="E208" s="12" t="s">
        <v>176</v>
      </c>
      <c r="F208" s="13">
        <v>0</v>
      </c>
      <c r="G208" s="13">
        <v>300</v>
      </c>
      <c r="H208" s="13">
        <v>300</v>
      </c>
    </row>
    <row r="209" spans="1:8" x14ac:dyDescent="0.25">
      <c r="A209" s="8"/>
      <c r="B209" s="9" t="s">
        <v>318</v>
      </c>
      <c r="C209" s="8"/>
      <c r="D209" s="8"/>
      <c r="E209" s="9" t="s">
        <v>319</v>
      </c>
      <c r="F209" s="10">
        <f>+F210</f>
        <v>7660.85</v>
      </c>
      <c r="G209" s="10">
        <f>+G210</f>
        <v>7660.85</v>
      </c>
      <c r="H209" s="10">
        <f>+H210</f>
        <v>7660.85</v>
      </c>
    </row>
    <row r="210" spans="1:8" x14ac:dyDescent="0.25">
      <c r="A210" s="11"/>
      <c r="B210" s="12" t="s">
        <v>320</v>
      </c>
      <c r="C210" s="11"/>
      <c r="D210" s="11"/>
      <c r="E210" s="12" t="s">
        <v>321</v>
      </c>
      <c r="F210" s="13">
        <f>+F211</f>
        <v>7660.85</v>
      </c>
      <c r="G210" s="13">
        <f>+G211</f>
        <v>7660.85</v>
      </c>
      <c r="H210" s="13">
        <f>+H211</f>
        <v>7660.85</v>
      </c>
    </row>
    <row r="211" spans="1:8" x14ac:dyDescent="0.25">
      <c r="A211" s="14"/>
      <c r="B211" s="14"/>
      <c r="C211" s="15" t="s">
        <v>322</v>
      </c>
      <c r="D211" s="14"/>
      <c r="E211" s="15" t="s">
        <v>323</v>
      </c>
      <c r="F211" s="16">
        <f>+F212+F216</f>
        <v>7660.85</v>
      </c>
      <c r="G211" s="16">
        <f>+G212+G216</f>
        <v>7660.85</v>
      </c>
      <c r="H211" s="16">
        <f>+H212+H216</f>
        <v>7660.85</v>
      </c>
    </row>
    <row r="212" spans="1:8" x14ac:dyDescent="0.25">
      <c r="A212" s="11"/>
      <c r="B212" s="11"/>
      <c r="C212" s="11"/>
      <c r="D212" s="12" t="s">
        <v>165</v>
      </c>
      <c r="E212" s="12" t="s">
        <v>166</v>
      </c>
      <c r="F212" s="13">
        <f>+F213</f>
        <v>304.08999999999997</v>
      </c>
      <c r="G212" s="13">
        <f>+G213</f>
        <v>3701.85</v>
      </c>
      <c r="H212" s="13">
        <f>+H213</f>
        <v>3701.85</v>
      </c>
    </row>
    <row r="213" spans="1:8" x14ac:dyDescent="0.25">
      <c r="A213" s="11"/>
      <c r="B213" s="11"/>
      <c r="C213" s="11"/>
      <c r="D213" s="12" t="s">
        <v>167</v>
      </c>
      <c r="E213" s="12" t="s">
        <v>168</v>
      </c>
      <c r="F213" s="13">
        <f>+F214+F215</f>
        <v>304.08999999999997</v>
      </c>
      <c r="G213" s="13">
        <f>+G214+G215</f>
        <v>3701.85</v>
      </c>
      <c r="H213" s="13">
        <f>+H214+H215</f>
        <v>3701.85</v>
      </c>
    </row>
    <row r="214" spans="1:8" x14ac:dyDescent="0.25">
      <c r="A214" s="11"/>
      <c r="B214" s="11"/>
      <c r="C214" s="11"/>
      <c r="D214" s="12" t="s">
        <v>267</v>
      </c>
      <c r="E214" s="12" t="s">
        <v>268</v>
      </c>
      <c r="F214" s="13">
        <v>304.08999999999997</v>
      </c>
      <c r="G214" s="13">
        <v>0</v>
      </c>
      <c r="H214" s="13">
        <v>0</v>
      </c>
    </row>
    <row r="215" spans="1:8" x14ac:dyDescent="0.25">
      <c r="A215" s="11"/>
      <c r="B215" s="11"/>
      <c r="C215" s="11"/>
      <c r="D215" s="12" t="s">
        <v>175</v>
      </c>
      <c r="E215" s="12" t="s">
        <v>176</v>
      </c>
      <c r="F215" s="13">
        <v>0</v>
      </c>
      <c r="G215" s="13">
        <v>3701.85</v>
      </c>
      <c r="H215" s="13">
        <v>3701.85</v>
      </c>
    </row>
    <row r="216" spans="1:8" x14ac:dyDescent="0.25">
      <c r="A216" s="11"/>
      <c r="B216" s="11"/>
      <c r="C216" s="11"/>
      <c r="D216" s="12" t="s">
        <v>187</v>
      </c>
      <c r="E216" s="12" t="s">
        <v>188</v>
      </c>
      <c r="F216" s="13">
        <f>+F217</f>
        <v>7356.76</v>
      </c>
      <c r="G216" s="13">
        <f>+G217</f>
        <v>3959</v>
      </c>
      <c r="H216" s="13">
        <f>+H217</f>
        <v>3959</v>
      </c>
    </row>
    <row r="217" spans="1:8" x14ac:dyDescent="0.25">
      <c r="A217" s="11"/>
      <c r="B217" s="11"/>
      <c r="C217" s="11"/>
      <c r="D217" s="12" t="s">
        <v>189</v>
      </c>
      <c r="E217" s="12" t="s">
        <v>190</v>
      </c>
      <c r="F217" s="13">
        <f>+F218+F219</f>
        <v>7356.76</v>
      </c>
      <c r="G217" s="13">
        <f>+G218+G219</f>
        <v>3959</v>
      </c>
      <c r="H217" s="13">
        <f>+H218+H219</f>
        <v>3959</v>
      </c>
    </row>
    <row r="218" spans="1:8" x14ac:dyDescent="0.25">
      <c r="A218" s="11"/>
      <c r="B218" s="11"/>
      <c r="C218" s="11"/>
      <c r="D218" s="12" t="s">
        <v>324</v>
      </c>
      <c r="E218" s="12" t="s">
        <v>325</v>
      </c>
      <c r="F218" s="13">
        <v>3959.05</v>
      </c>
      <c r="G218" s="13">
        <v>3959</v>
      </c>
      <c r="H218" s="13">
        <v>3959</v>
      </c>
    </row>
    <row r="219" spans="1:8" x14ac:dyDescent="0.25">
      <c r="A219" s="11"/>
      <c r="B219" s="11"/>
      <c r="C219" s="11"/>
      <c r="D219" s="12" t="s">
        <v>326</v>
      </c>
      <c r="E219" s="12" t="s">
        <v>327</v>
      </c>
      <c r="F219" s="13">
        <v>3397.71</v>
      </c>
      <c r="G219" s="13">
        <v>0</v>
      </c>
      <c r="H219" s="13">
        <v>0</v>
      </c>
    </row>
    <row r="220" spans="1:8" x14ac:dyDescent="0.25">
      <c r="A220" s="8"/>
      <c r="B220" s="9" t="s">
        <v>328</v>
      </c>
      <c r="C220" s="8"/>
      <c r="D220" s="8"/>
      <c r="E220" s="9" t="s">
        <v>329</v>
      </c>
      <c r="F220" s="10">
        <f>+F221+F240+F282</f>
        <v>84948.26</v>
      </c>
      <c r="G220" s="10">
        <f>+G221+G240+G282</f>
        <v>96273.95</v>
      </c>
      <c r="H220" s="10">
        <f>+H221+H240+H282</f>
        <v>87593.95</v>
      </c>
    </row>
    <row r="221" spans="1:8" x14ac:dyDescent="0.25">
      <c r="A221" s="11"/>
      <c r="B221" s="12" t="s">
        <v>330</v>
      </c>
      <c r="C221" s="11"/>
      <c r="D221" s="11"/>
      <c r="E221" s="12" t="s">
        <v>331</v>
      </c>
      <c r="F221" s="13">
        <f>+F222+F227+F234</f>
        <v>20043.149999999998</v>
      </c>
      <c r="G221" s="13">
        <f>+G222+G227+G234</f>
        <v>27900</v>
      </c>
      <c r="H221" s="13">
        <f>+H222+H227+H234</f>
        <v>27900</v>
      </c>
    </row>
    <row r="222" spans="1:8" x14ac:dyDescent="0.25">
      <c r="A222" s="14"/>
      <c r="B222" s="14"/>
      <c r="C222" s="15" t="s">
        <v>332</v>
      </c>
      <c r="D222" s="14"/>
      <c r="E222" s="15" t="s">
        <v>333</v>
      </c>
      <c r="F222" s="16">
        <f>+F223</f>
        <v>3601.44</v>
      </c>
      <c r="G222" s="16">
        <f>+G223</f>
        <v>9959.39</v>
      </c>
      <c r="H222" s="16">
        <f>+H223</f>
        <v>12500</v>
      </c>
    </row>
    <row r="223" spans="1:8" x14ac:dyDescent="0.25">
      <c r="A223" s="11"/>
      <c r="B223" s="11"/>
      <c r="C223" s="11"/>
      <c r="D223" s="12" t="s">
        <v>165</v>
      </c>
      <c r="E223" s="12" t="s">
        <v>166</v>
      </c>
      <c r="F223" s="13">
        <f>+F224</f>
        <v>3601.44</v>
      </c>
      <c r="G223" s="13">
        <f>+G224</f>
        <v>9959.39</v>
      </c>
      <c r="H223" s="13">
        <f>+H224</f>
        <v>12500</v>
      </c>
    </row>
    <row r="224" spans="1:8" x14ac:dyDescent="0.25">
      <c r="A224" s="11"/>
      <c r="B224" s="11"/>
      <c r="C224" s="11"/>
      <c r="D224" s="12" t="s">
        <v>167</v>
      </c>
      <c r="E224" s="12" t="s">
        <v>168</v>
      </c>
      <c r="F224" s="13">
        <f>+F225+F226</f>
        <v>3601.44</v>
      </c>
      <c r="G224" s="13">
        <f>+G225+G226</f>
        <v>9959.39</v>
      </c>
      <c r="H224" s="13">
        <f>+H225+H226</f>
        <v>12500</v>
      </c>
    </row>
    <row r="225" spans="1:8" x14ac:dyDescent="0.25">
      <c r="A225" s="11"/>
      <c r="B225" s="11"/>
      <c r="C225" s="11"/>
      <c r="D225" s="12" t="s">
        <v>259</v>
      </c>
      <c r="E225" s="12" t="s">
        <v>260</v>
      </c>
      <c r="F225" s="13">
        <v>0</v>
      </c>
      <c r="G225" s="13">
        <v>5591.39</v>
      </c>
      <c r="H225" s="13">
        <v>8000</v>
      </c>
    </row>
    <row r="226" spans="1:8" x14ac:dyDescent="0.25">
      <c r="A226" s="11"/>
      <c r="B226" s="11"/>
      <c r="C226" s="11"/>
      <c r="D226" s="12" t="s">
        <v>334</v>
      </c>
      <c r="E226" s="12" t="s">
        <v>335</v>
      </c>
      <c r="F226" s="13">
        <v>3601.44</v>
      </c>
      <c r="G226" s="13">
        <v>4368</v>
      </c>
      <c r="H226" s="13">
        <v>4500</v>
      </c>
    </row>
    <row r="227" spans="1:8" x14ac:dyDescent="0.25">
      <c r="A227" s="14"/>
      <c r="B227" s="14"/>
      <c r="C227" s="15" t="s">
        <v>336</v>
      </c>
      <c r="D227" s="14"/>
      <c r="E227" s="15" t="s">
        <v>337</v>
      </c>
      <c r="F227" s="16">
        <f>+F228</f>
        <v>15340.61</v>
      </c>
      <c r="G227" s="16">
        <f>+G228</f>
        <v>15340.61</v>
      </c>
      <c r="H227" s="16">
        <f>+H228</f>
        <v>12800</v>
      </c>
    </row>
    <row r="228" spans="1:8" x14ac:dyDescent="0.25">
      <c r="A228" s="11"/>
      <c r="B228" s="11"/>
      <c r="C228" s="11"/>
      <c r="D228" s="12" t="s">
        <v>165</v>
      </c>
      <c r="E228" s="12" t="s">
        <v>166</v>
      </c>
      <c r="F228" s="13">
        <f>+F229</f>
        <v>15340.61</v>
      </c>
      <c r="G228" s="13">
        <f>+G229</f>
        <v>15340.61</v>
      </c>
      <c r="H228" s="13">
        <f>+H229</f>
        <v>12800</v>
      </c>
    </row>
    <row r="229" spans="1:8" x14ac:dyDescent="0.25">
      <c r="A229" s="11"/>
      <c r="B229" s="11"/>
      <c r="C229" s="11"/>
      <c r="D229" s="12" t="s">
        <v>167</v>
      </c>
      <c r="E229" s="12" t="s">
        <v>168</v>
      </c>
      <c r="F229" s="13">
        <f>+F230+F231+F232+F233</f>
        <v>15340.61</v>
      </c>
      <c r="G229" s="13">
        <f>+G230+G231+G232+G233</f>
        <v>15340.61</v>
      </c>
      <c r="H229" s="13">
        <f>+H230+H231+H232+H233</f>
        <v>12800</v>
      </c>
    </row>
    <row r="230" spans="1:8" x14ac:dyDescent="0.25">
      <c r="A230" s="11"/>
      <c r="B230" s="11"/>
      <c r="C230" s="11"/>
      <c r="D230" s="12" t="s">
        <v>259</v>
      </c>
      <c r="E230" s="12" t="s">
        <v>260</v>
      </c>
      <c r="F230" s="13">
        <v>14442.85</v>
      </c>
      <c r="G230" s="13">
        <v>13608.61</v>
      </c>
      <c r="H230" s="13">
        <v>11200</v>
      </c>
    </row>
    <row r="231" spans="1:8" x14ac:dyDescent="0.25">
      <c r="A231" s="11"/>
      <c r="B231" s="11"/>
      <c r="C231" s="11"/>
      <c r="D231" s="12" t="s">
        <v>338</v>
      </c>
      <c r="E231" s="12" t="s">
        <v>339</v>
      </c>
      <c r="F231" s="13">
        <v>732</v>
      </c>
      <c r="G231" s="13">
        <v>682</v>
      </c>
      <c r="H231" s="13">
        <v>550</v>
      </c>
    </row>
    <row r="232" spans="1:8" x14ac:dyDescent="0.25">
      <c r="A232" s="11"/>
      <c r="B232" s="11"/>
      <c r="C232" s="11"/>
      <c r="D232" s="12" t="s">
        <v>173</v>
      </c>
      <c r="E232" s="12" t="s">
        <v>174</v>
      </c>
      <c r="F232" s="13">
        <v>165.76</v>
      </c>
      <c r="G232" s="13">
        <v>550</v>
      </c>
      <c r="H232" s="13">
        <v>550</v>
      </c>
    </row>
    <row r="233" spans="1:8" x14ac:dyDescent="0.25">
      <c r="A233" s="11"/>
      <c r="B233" s="11"/>
      <c r="C233" s="11"/>
      <c r="D233" s="12" t="s">
        <v>169</v>
      </c>
      <c r="E233" s="12" t="s">
        <v>170</v>
      </c>
      <c r="F233" s="13">
        <v>0</v>
      </c>
      <c r="G233" s="13">
        <v>500</v>
      </c>
      <c r="H233" s="13">
        <v>500</v>
      </c>
    </row>
    <row r="234" spans="1:8" x14ac:dyDescent="0.25">
      <c r="A234" s="14"/>
      <c r="B234" s="14"/>
      <c r="C234" s="15" t="s">
        <v>340</v>
      </c>
      <c r="D234" s="14"/>
      <c r="E234" s="15" t="s">
        <v>341</v>
      </c>
      <c r="F234" s="16">
        <f>+F235</f>
        <v>1101.0999999999999</v>
      </c>
      <c r="G234" s="16">
        <f>+G235</f>
        <v>2600</v>
      </c>
      <c r="H234" s="16">
        <f>+H235</f>
        <v>2600</v>
      </c>
    </row>
    <row r="235" spans="1:8" x14ac:dyDescent="0.25">
      <c r="A235" s="11"/>
      <c r="B235" s="11"/>
      <c r="C235" s="11"/>
      <c r="D235" s="12" t="s">
        <v>165</v>
      </c>
      <c r="E235" s="12" t="s">
        <v>166</v>
      </c>
      <c r="F235" s="13">
        <f>+F236</f>
        <v>1101.0999999999999</v>
      </c>
      <c r="G235" s="13">
        <f>+G236</f>
        <v>2600</v>
      </c>
      <c r="H235" s="13">
        <f>+H236</f>
        <v>2600</v>
      </c>
    </row>
    <row r="236" spans="1:8" x14ac:dyDescent="0.25">
      <c r="A236" s="11"/>
      <c r="B236" s="11"/>
      <c r="C236" s="11"/>
      <c r="D236" s="12" t="s">
        <v>167</v>
      </c>
      <c r="E236" s="12" t="s">
        <v>168</v>
      </c>
      <c r="F236" s="13">
        <f>+F237+F238+F239</f>
        <v>1101.0999999999999</v>
      </c>
      <c r="G236" s="13">
        <f>+G237+G238+G239</f>
        <v>2600</v>
      </c>
      <c r="H236" s="13">
        <f>+H237+H238+H239</f>
        <v>2600</v>
      </c>
    </row>
    <row r="237" spans="1:8" x14ac:dyDescent="0.25">
      <c r="A237" s="11"/>
      <c r="B237" s="11"/>
      <c r="C237" s="11"/>
      <c r="D237" s="12" t="s">
        <v>302</v>
      </c>
      <c r="E237" s="12" t="s">
        <v>303</v>
      </c>
      <c r="F237" s="13">
        <v>1014.76</v>
      </c>
      <c r="G237" s="13">
        <v>2500</v>
      </c>
      <c r="H237" s="13">
        <v>2500</v>
      </c>
    </row>
    <row r="238" spans="1:8" x14ac:dyDescent="0.25">
      <c r="A238" s="11"/>
      <c r="B238" s="11"/>
      <c r="C238" s="11"/>
      <c r="D238" s="12" t="s">
        <v>267</v>
      </c>
      <c r="E238" s="12" t="s">
        <v>268</v>
      </c>
      <c r="F238" s="13">
        <v>0</v>
      </c>
      <c r="G238" s="13">
        <v>100</v>
      </c>
      <c r="H238" s="13">
        <v>100</v>
      </c>
    </row>
    <row r="239" spans="1:8" x14ac:dyDescent="0.25">
      <c r="A239" s="11"/>
      <c r="B239" s="11"/>
      <c r="C239" s="11"/>
      <c r="D239" s="12" t="s">
        <v>175</v>
      </c>
      <c r="E239" s="12" t="s">
        <v>176</v>
      </c>
      <c r="F239" s="13">
        <v>86.34</v>
      </c>
      <c r="G239" s="13">
        <v>0</v>
      </c>
      <c r="H239" s="13">
        <v>0</v>
      </c>
    </row>
    <row r="240" spans="1:8" x14ac:dyDescent="0.25">
      <c r="A240" s="11"/>
      <c r="B240" s="12" t="s">
        <v>342</v>
      </c>
      <c r="C240" s="11"/>
      <c r="D240" s="11"/>
      <c r="E240" s="12" t="s">
        <v>343</v>
      </c>
      <c r="F240" s="13">
        <f>+F241+F250+F256+F267+F271+F275</f>
        <v>17866.550000000003</v>
      </c>
      <c r="G240" s="13">
        <f>+G241+G250+G256+G267+G271+G275</f>
        <v>19343.949999999997</v>
      </c>
      <c r="H240" s="13">
        <f>+H241+H250+H256+H267+H271+H275</f>
        <v>19043.95</v>
      </c>
    </row>
    <row r="241" spans="1:8" x14ac:dyDescent="0.25">
      <c r="A241" s="14"/>
      <c r="B241" s="14"/>
      <c r="C241" s="15" t="s">
        <v>344</v>
      </c>
      <c r="D241" s="14"/>
      <c r="E241" s="15" t="s">
        <v>345</v>
      </c>
      <c r="F241" s="16">
        <f>+F242</f>
        <v>3906</v>
      </c>
      <c r="G241" s="16">
        <f>+G242</f>
        <v>4150</v>
      </c>
      <c r="H241" s="16">
        <f>+H242</f>
        <v>4150</v>
      </c>
    </row>
    <row r="242" spans="1:8" x14ac:dyDescent="0.25">
      <c r="A242" s="11"/>
      <c r="B242" s="11"/>
      <c r="C242" s="11"/>
      <c r="D242" s="12" t="s">
        <v>165</v>
      </c>
      <c r="E242" s="12" t="s">
        <v>166</v>
      </c>
      <c r="F242" s="13">
        <f>+F243</f>
        <v>3906</v>
      </c>
      <c r="G242" s="13">
        <f>+G243</f>
        <v>4150</v>
      </c>
      <c r="H242" s="13">
        <f>+H243</f>
        <v>4150</v>
      </c>
    </row>
    <row r="243" spans="1:8" x14ac:dyDescent="0.25">
      <c r="A243" s="11"/>
      <c r="B243" s="11"/>
      <c r="C243" s="11"/>
      <c r="D243" s="12" t="s">
        <v>167</v>
      </c>
      <c r="E243" s="12" t="s">
        <v>168</v>
      </c>
      <c r="F243" s="13">
        <f>+F244+F245+F246+F247+F248+F249</f>
        <v>3906</v>
      </c>
      <c r="G243" s="13">
        <f>+G244+G245+G246+G247+G248+G249</f>
        <v>4150</v>
      </c>
      <c r="H243" s="13">
        <f>+H244+H245+H246+H247+H248+H249</f>
        <v>4150</v>
      </c>
    </row>
    <row r="244" spans="1:8" x14ac:dyDescent="0.25">
      <c r="A244" s="11"/>
      <c r="B244" s="11"/>
      <c r="C244" s="11"/>
      <c r="D244" s="12" t="s">
        <v>257</v>
      </c>
      <c r="E244" s="12" t="s">
        <v>258</v>
      </c>
      <c r="F244" s="13">
        <v>58.56</v>
      </c>
      <c r="G244" s="13">
        <v>0</v>
      </c>
      <c r="H244" s="13">
        <v>0</v>
      </c>
    </row>
    <row r="245" spans="1:8" x14ac:dyDescent="0.25">
      <c r="A245" s="11"/>
      <c r="B245" s="11"/>
      <c r="C245" s="11"/>
      <c r="D245" s="12" t="s">
        <v>334</v>
      </c>
      <c r="E245" s="12" t="s">
        <v>335</v>
      </c>
      <c r="F245" s="13">
        <v>0</v>
      </c>
      <c r="G245" s="13">
        <v>500</v>
      </c>
      <c r="H245" s="13">
        <v>500</v>
      </c>
    </row>
    <row r="246" spans="1:8" x14ac:dyDescent="0.25">
      <c r="A246" s="11"/>
      <c r="B246" s="11"/>
      <c r="C246" s="11"/>
      <c r="D246" s="12" t="s">
        <v>263</v>
      </c>
      <c r="E246" s="12" t="s">
        <v>264</v>
      </c>
      <c r="F246" s="13">
        <v>0</v>
      </c>
      <c r="G246" s="13">
        <v>1000</v>
      </c>
      <c r="H246" s="13">
        <v>1000</v>
      </c>
    </row>
    <row r="247" spans="1:8" x14ac:dyDescent="0.25">
      <c r="A247" s="11"/>
      <c r="B247" s="11"/>
      <c r="C247" s="11"/>
      <c r="D247" s="12" t="s">
        <v>267</v>
      </c>
      <c r="E247" s="12" t="s">
        <v>268</v>
      </c>
      <c r="F247" s="13">
        <v>3847.44</v>
      </c>
      <c r="G247" s="13">
        <v>1500</v>
      </c>
      <c r="H247" s="13">
        <v>1500</v>
      </c>
    </row>
    <row r="248" spans="1:8" x14ac:dyDescent="0.25">
      <c r="A248" s="11"/>
      <c r="B248" s="11"/>
      <c r="C248" s="11"/>
      <c r="D248" s="12" t="s">
        <v>271</v>
      </c>
      <c r="E248" s="12" t="s">
        <v>272</v>
      </c>
      <c r="F248" s="13">
        <v>0</v>
      </c>
      <c r="G248" s="13">
        <v>550</v>
      </c>
      <c r="H248" s="13">
        <v>550</v>
      </c>
    </row>
    <row r="249" spans="1:8" x14ac:dyDescent="0.25">
      <c r="A249" s="11"/>
      <c r="B249" s="11"/>
      <c r="C249" s="11"/>
      <c r="D249" s="12" t="s">
        <v>175</v>
      </c>
      <c r="E249" s="12" t="s">
        <v>176</v>
      </c>
      <c r="F249" s="13">
        <v>0</v>
      </c>
      <c r="G249" s="13">
        <v>600</v>
      </c>
      <c r="H249" s="13">
        <v>600</v>
      </c>
    </row>
    <row r="250" spans="1:8" x14ac:dyDescent="0.25">
      <c r="A250" s="14"/>
      <c r="B250" s="14"/>
      <c r="C250" s="15" t="s">
        <v>346</v>
      </c>
      <c r="D250" s="14"/>
      <c r="E250" s="15" t="s">
        <v>347</v>
      </c>
      <c r="F250" s="16">
        <f>+F251</f>
        <v>2807.54</v>
      </c>
      <c r="G250" s="16">
        <f>+G251</f>
        <v>2818.15</v>
      </c>
      <c r="H250" s="16">
        <f>+H251</f>
        <v>2818.15</v>
      </c>
    </row>
    <row r="251" spans="1:8" x14ac:dyDescent="0.25">
      <c r="A251" s="11"/>
      <c r="B251" s="11"/>
      <c r="C251" s="11"/>
      <c r="D251" s="12" t="s">
        <v>165</v>
      </c>
      <c r="E251" s="12" t="s">
        <v>166</v>
      </c>
      <c r="F251" s="13">
        <f>+F252</f>
        <v>2807.54</v>
      </c>
      <c r="G251" s="13">
        <f>+G252</f>
        <v>2818.15</v>
      </c>
      <c r="H251" s="13">
        <f>+H252</f>
        <v>2818.15</v>
      </c>
    </row>
    <row r="252" spans="1:8" x14ac:dyDescent="0.25">
      <c r="A252" s="11"/>
      <c r="B252" s="11"/>
      <c r="C252" s="11"/>
      <c r="D252" s="12" t="s">
        <v>167</v>
      </c>
      <c r="E252" s="12" t="s">
        <v>168</v>
      </c>
      <c r="F252" s="13">
        <f>+F253+F254+F255</f>
        <v>2807.54</v>
      </c>
      <c r="G252" s="13">
        <f>+G253+G254+G255</f>
        <v>2818.15</v>
      </c>
      <c r="H252" s="13">
        <f>+H253+H254+H255</f>
        <v>2818.15</v>
      </c>
    </row>
    <row r="253" spans="1:8" x14ac:dyDescent="0.25">
      <c r="A253" s="11"/>
      <c r="B253" s="11"/>
      <c r="C253" s="11"/>
      <c r="D253" s="12" t="s">
        <v>267</v>
      </c>
      <c r="E253" s="12" t="s">
        <v>268</v>
      </c>
      <c r="F253" s="13">
        <v>72</v>
      </c>
      <c r="G253" s="13">
        <v>0</v>
      </c>
      <c r="H253" s="13">
        <v>0</v>
      </c>
    </row>
    <row r="254" spans="1:8" x14ac:dyDescent="0.25">
      <c r="A254" s="11"/>
      <c r="B254" s="11"/>
      <c r="C254" s="11"/>
      <c r="D254" s="12" t="s">
        <v>271</v>
      </c>
      <c r="E254" s="12" t="s">
        <v>272</v>
      </c>
      <c r="F254" s="13">
        <v>20.74</v>
      </c>
      <c r="G254" s="13">
        <v>0</v>
      </c>
      <c r="H254" s="13">
        <v>0</v>
      </c>
    </row>
    <row r="255" spans="1:8" x14ac:dyDescent="0.25">
      <c r="A255" s="11"/>
      <c r="B255" s="11"/>
      <c r="C255" s="11"/>
      <c r="D255" s="12" t="s">
        <v>175</v>
      </c>
      <c r="E255" s="12" t="s">
        <v>176</v>
      </c>
      <c r="F255" s="13">
        <v>2714.8</v>
      </c>
      <c r="G255" s="13">
        <v>2818.15</v>
      </c>
      <c r="H255" s="13">
        <v>2818.15</v>
      </c>
    </row>
    <row r="256" spans="1:8" x14ac:dyDescent="0.25">
      <c r="A256" s="14"/>
      <c r="B256" s="14"/>
      <c r="C256" s="15" t="s">
        <v>348</v>
      </c>
      <c r="D256" s="14"/>
      <c r="E256" s="15" t="s">
        <v>349</v>
      </c>
      <c r="F256" s="16">
        <f>+F257</f>
        <v>7953.81</v>
      </c>
      <c r="G256" s="16">
        <f>+G257</f>
        <v>8355.7999999999993</v>
      </c>
      <c r="H256" s="16">
        <f>+H257</f>
        <v>6855.8</v>
      </c>
    </row>
    <row r="257" spans="1:8" x14ac:dyDescent="0.25">
      <c r="A257" s="11"/>
      <c r="B257" s="11"/>
      <c r="C257" s="11"/>
      <c r="D257" s="12" t="s">
        <v>165</v>
      </c>
      <c r="E257" s="12" t="s">
        <v>166</v>
      </c>
      <c r="F257" s="13">
        <f>+F258</f>
        <v>7953.81</v>
      </c>
      <c r="G257" s="13">
        <f>+G258</f>
        <v>8355.7999999999993</v>
      </c>
      <c r="H257" s="13">
        <f>+H258</f>
        <v>6855.8</v>
      </c>
    </row>
    <row r="258" spans="1:8" x14ac:dyDescent="0.25">
      <c r="A258" s="11"/>
      <c r="B258" s="11"/>
      <c r="C258" s="11"/>
      <c r="D258" s="12" t="s">
        <v>167</v>
      </c>
      <c r="E258" s="12" t="s">
        <v>168</v>
      </c>
      <c r="F258" s="13">
        <f>+F259+F260+F261+F262+F263+F264+F265+F266</f>
        <v>7953.81</v>
      </c>
      <c r="G258" s="13">
        <f>+G259+G260+G261+G262+G263+G264+G265+G266</f>
        <v>8355.7999999999993</v>
      </c>
      <c r="H258" s="13">
        <f>+H259+H260+H261+H262+H263+H264+H265+H266</f>
        <v>6855.8</v>
      </c>
    </row>
    <row r="259" spans="1:8" x14ac:dyDescent="0.25">
      <c r="A259" s="11"/>
      <c r="B259" s="11"/>
      <c r="C259" s="11"/>
      <c r="D259" s="12" t="s">
        <v>257</v>
      </c>
      <c r="E259" s="12" t="s">
        <v>258</v>
      </c>
      <c r="F259" s="13">
        <v>0</v>
      </c>
      <c r="G259" s="13">
        <v>24.8</v>
      </c>
      <c r="H259" s="13">
        <v>24.8</v>
      </c>
    </row>
    <row r="260" spans="1:8" x14ac:dyDescent="0.25">
      <c r="A260" s="11"/>
      <c r="B260" s="11"/>
      <c r="C260" s="11"/>
      <c r="D260" s="12" t="s">
        <v>259</v>
      </c>
      <c r="E260" s="12" t="s">
        <v>260</v>
      </c>
      <c r="F260" s="13">
        <v>336.01</v>
      </c>
      <c r="G260" s="13">
        <v>890</v>
      </c>
      <c r="H260" s="13">
        <v>890</v>
      </c>
    </row>
    <row r="261" spans="1:8" x14ac:dyDescent="0.25">
      <c r="A261" s="11"/>
      <c r="B261" s="11"/>
      <c r="C261" s="11"/>
      <c r="D261" s="12" t="s">
        <v>334</v>
      </c>
      <c r="E261" s="12" t="s">
        <v>335</v>
      </c>
      <c r="F261" s="13">
        <v>0</v>
      </c>
      <c r="G261" s="13">
        <v>183</v>
      </c>
      <c r="H261" s="13">
        <v>183</v>
      </c>
    </row>
    <row r="262" spans="1:8" x14ac:dyDescent="0.25">
      <c r="A262" s="11"/>
      <c r="B262" s="11"/>
      <c r="C262" s="11"/>
      <c r="D262" s="12" t="s">
        <v>267</v>
      </c>
      <c r="E262" s="12" t="s">
        <v>268</v>
      </c>
      <c r="F262" s="13">
        <v>3762.46</v>
      </c>
      <c r="G262" s="13">
        <v>3000</v>
      </c>
      <c r="H262" s="13">
        <v>3000</v>
      </c>
    </row>
    <row r="263" spans="1:8" x14ac:dyDescent="0.25">
      <c r="A263" s="11"/>
      <c r="B263" s="11"/>
      <c r="C263" s="11"/>
      <c r="D263" s="12" t="s">
        <v>271</v>
      </c>
      <c r="E263" s="12" t="s">
        <v>272</v>
      </c>
      <c r="F263" s="13">
        <v>1051.8800000000001</v>
      </c>
      <c r="G263" s="13">
        <v>228</v>
      </c>
      <c r="H263" s="13">
        <v>228</v>
      </c>
    </row>
    <row r="264" spans="1:8" x14ac:dyDescent="0.25">
      <c r="A264" s="11"/>
      <c r="B264" s="11"/>
      <c r="C264" s="11"/>
      <c r="D264" s="12" t="s">
        <v>350</v>
      </c>
      <c r="E264" s="12" t="s">
        <v>351</v>
      </c>
      <c r="F264" s="13">
        <v>0</v>
      </c>
      <c r="G264" s="13">
        <v>160</v>
      </c>
      <c r="H264" s="13">
        <v>160</v>
      </c>
    </row>
    <row r="265" spans="1:8" x14ac:dyDescent="0.25">
      <c r="A265" s="11"/>
      <c r="B265" s="11"/>
      <c r="C265" s="11"/>
      <c r="D265" s="12" t="s">
        <v>173</v>
      </c>
      <c r="E265" s="12" t="s">
        <v>174</v>
      </c>
      <c r="F265" s="13">
        <v>0</v>
      </c>
      <c r="G265" s="13">
        <v>220</v>
      </c>
      <c r="H265" s="13">
        <v>220</v>
      </c>
    </row>
    <row r="266" spans="1:8" x14ac:dyDescent="0.25">
      <c r="A266" s="11"/>
      <c r="B266" s="11"/>
      <c r="C266" s="11"/>
      <c r="D266" s="12" t="s">
        <v>175</v>
      </c>
      <c r="E266" s="12" t="s">
        <v>176</v>
      </c>
      <c r="F266" s="13">
        <v>2803.46</v>
      </c>
      <c r="G266" s="13">
        <v>3650</v>
      </c>
      <c r="H266" s="13">
        <v>2150</v>
      </c>
    </row>
    <row r="267" spans="1:8" x14ac:dyDescent="0.25">
      <c r="A267" s="14"/>
      <c r="B267" s="14"/>
      <c r="C267" s="15" t="s">
        <v>352</v>
      </c>
      <c r="D267" s="14"/>
      <c r="E267" s="15" t="s">
        <v>353</v>
      </c>
      <c r="F267" s="16">
        <f>+F268</f>
        <v>0</v>
      </c>
      <c r="G267" s="16">
        <f>+G268</f>
        <v>20</v>
      </c>
      <c r="H267" s="16">
        <f>+H268</f>
        <v>1220</v>
      </c>
    </row>
    <row r="268" spans="1:8" x14ac:dyDescent="0.25">
      <c r="A268" s="11"/>
      <c r="B268" s="11"/>
      <c r="C268" s="11"/>
      <c r="D268" s="12" t="s">
        <v>165</v>
      </c>
      <c r="E268" s="12" t="s">
        <v>166</v>
      </c>
      <c r="F268" s="13">
        <f>+F269</f>
        <v>0</v>
      </c>
      <c r="G268" s="13">
        <f>+G269</f>
        <v>20</v>
      </c>
      <c r="H268" s="13">
        <f>+H269</f>
        <v>1220</v>
      </c>
    </row>
    <row r="269" spans="1:8" x14ac:dyDescent="0.25">
      <c r="A269" s="11"/>
      <c r="B269" s="11"/>
      <c r="C269" s="11"/>
      <c r="D269" s="12" t="s">
        <v>167</v>
      </c>
      <c r="E269" s="12" t="s">
        <v>168</v>
      </c>
      <c r="F269" s="13">
        <f>+F270</f>
        <v>0</v>
      </c>
      <c r="G269" s="13">
        <f>+G270</f>
        <v>20</v>
      </c>
      <c r="H269" s="13">
        <f>+H270</f>
        <v>1220</v>
      </c>
    </row>
    <row r="270" spans="1:8" x14ac:dyDescent="0.25">
      <c r="A270" s="11"/>
      <c r="B270" s="11"/>
      <c r="C270" s="11"/>
      <c r="D270" s="12" t="s">
        <v>175</v>
      </c>
      <c r="E270" s="12" t="s">
        <v>176</v>
      </c>
      <c r="F270" s="13">
        <v>0</v>
      </c>
      <c r="G270" s="13">
        <v>20</v>
      </c>
      <c r="H270" s="13">
        <v>1220</v>
      </c>
    </row>
    <row r="271" spans="1:8" x14ac:dyDescent="0.25">
      <c r="A271" s="14"/>
      <c r="B271" s="14"/>
      <c r="C271" s="15" t="s">
        <v>354</v>
      </c>
      <c r="D271" s="14"/>
      <c r="E271" s="15" t="s">
        <v>355</v>
      </c>
      <c r="F271" s="16">
        <f>+F272</f>
        <v>1999.12</v>
      </c>
      <c r="G271" s="16">
        <f>+G272</f>
        <v>2000</v>
      </c>
      <c r="H271" s="16">
        <f>+H272</f>
        <v>2000</v>
      </c>
    </row>
    <row r="272" spans="1:8" x14ac:dyDescent="0.25">
      <c r="A272" s="11"/>
      <c r="B272" s="11"/>
      <c r="C272" s="11"/>
      <c r="D272" s="12" t="s">
        <v>165</v>
      </c>
      <c r="E272" s="12" t="s">
        <v>166</v>
      </c>
      <c r="F272" s="13">
        <f>+F273</f>
        <v>1999.12</v>
      </c>
      <c r="G272" s="13">
        <f>+G273</f>
        <v>2000</v>
      </c>
      <c r="H272" s="13">
        <f>+H273</f>
        <v>2000</v>
      </c>
    </row>
    <row r="273" spans="1:8" x14ac:dyDescent="0.25">
      <c r="A273" s="11"/>
      <c r="B273" s="11"/>
      <c r="C273" s="11"/>
      <c r="D273" s="12" t="s">
        <v>167</v>
      </c>
      <c r="E273" s="12" t="s">
        <v>168</v>
      </c>
      <c r="F273" s="13">
        <f>+F274</f>
        <v>1999.12</v>
      </c>
      <c r="G273" s="13">
        <f>+G274</f>
        <v>2000</v>
      </c>
      <c r="H273" s="13">
        <f>+H274</f>
        <v>2000</v>
      </c>
    </row>
    <row r="274" spans="1:8" x14ac:dyDescent="0.25">
      <c r="A274" s="11"/>
      <c r="B274" s="11"/>
      <c r="C274" s="11"/>
      <c r="D274" s="12" t="s">
        <v>175</v>
      </c>
      <c r="E274" s="12" t="s">
        <v>176</v>
      </c>
      <c r="F274" s="13">
        <v>1999.12</v>
      </c>
      <c r="G274" s="13">
        <v>2000</v>
      </c>
      <c r="H274" s="13">
        <v>2000</v>
      </c>
    </row>
    <row r="275" spans="1:8" x14ac:dyDescent="0.25">
      <c r="A275" s="14"/>
      <c r="B275" s="14"/>
      <c r="C275" s="15" t="s">
        <v>356</v>
      </c>
      <c r="D275" s="14"/>
      <c r="E275" s="15" t="s">
        <v>357</v>
      </c>
      <c r="F275" s="16">
        <f>+F276</f>
        <v>1200.08</v>
      </c>
      <c r="G275" s="16">
        <f>+G276</f>
        <v>2000</v>
      </c>
      <c r="H275" s="16">
        <f>+H276</f>
        <v>2000</v>
      </c>
    </row>
    <row r="276" spans="1:8" x14ac:dyDescent="0.25">
      <c r="A276" s="11"/>
      <c r="B276" s="11"/>
      <c r="C276" s="11"/>
      <c r="D276" s="12" t="s">
        <v>165</v>
      </c>
      <c r="E276" s="12" t="s">
        <v>166</v>
      </c>
      <c r="F276" s="13">
        <f>+F277</f>
        <v>1200.08</v>
      </c>
      <c r="G276" s="13">
        <f>+G277</f>
        <v>2000</v>
      </c>
      <c r="H276" s="13">
        <f>+H277</f>
        <v>2000</v>
      </c>
    </row>
    <row r="277" spans="1:8" x14ac:dyDescent="0.25">
      <c r="A277" s="11"/>
      <c r="B277" s="11"/>
      <c r="C277" s="11"/>
      <c r="D277" s="12" t="s">
        <v>167</v>
      </c>
      <c r="E277" s="12" t="s">
        <v>168</v>
      </c>
      <c r="F277" s="13">
        <f>+F278+F279+F280+F281</f>
        <v>1200.08</v>
      </c>
      <c r="G277" s="13">
        <f>+G278+G279+G280+G281</f>
        <v>2000</v>
      </c>
      <c r="H277" s="13">
        <f>+H278+H279+H280+H281</f>
        <v>2000</v>
      </c>
    </row>
    <row r="278" spans="1:8" x14ac:dyDescent="0.25">
      <c r="A278" s="11"/>
      <c r="B278" s="11"/>
      <c r="C278" s="11"/>
      <c r="D278" s="12" t="s">
        <v>259</v>
      </c>
      <c r="E278" s="12" t="s">
        <v>260</v>
      </c>
      <c r="F278" s="13">
        <v>22.73</v>
      </c>
      <c r="G278" s="13">
        <v>0</v>
      </c>
      <c r="H278" s="13">
        <v>0</v>
      </c>
    </row>
    <row r="279" spans="1:8" x14ac:dyDescent="0.25">
      <c r="A279" s="11"/>
      <c r="B279" s="11"/>
      <c r="C279" s="11"/>
      <c r="D279" s="12" t="s">
        <v>267</v>
      </c>
      <c r="E279" s="12" t="s">
        <v>268</v>
      </c>
      <c r="F279" s="13">
        <v>611.35</v>
      </c>
      <c r="G279" s="13">
        <v>2000</v>
      </c>
      <c r="H279" s="13">
        <v>2000</v>
      </c>
    </row>
    <row r="280" spans="1:8" x14ac:dyDescent="0.25">
      <c r="A280" s="11"/>
      <c r="B280" s="11"/>
      <c r="C280" s="11"/>
      <c r="D280" s="12" t="s">
        <v>271</v>
      </c>
      <c r="E280" s="12" t="s">
        <v>272</v>
      </c>
      <c r="F280" s="13">
        <v>200</v>
      </c>
      <c r="G280" s="13">
        <v>0</v>
      </c>
      <c r="H280" s="13">
        <v>0</v>
      </c>
    </row>
    <row r="281" spans="1:8" x14ac:dyDescent="0.25">
      <c r="A281" s="11"/>
      <c r="B281" s="11"/>
      <c r="C281" s="11"/>
      <c r="D281" s="12" t="s">
        <v>175</v>
      </c>
      <c r="E281" s="12" t="s">
        <v>176</v>
      </c>
      <c r="F281" s="13">
        <v>366</v>
      </c>
      <c r="G281" s="13">
        <v>0</v>
      </c>
      <c r="H281" s="13">
        <v>0</v>
      </c>
    </row>
    <row r="282" spans="1:8" x14ac:dyDescent="0.25">
      <c r="A282" s="11"/>
      <c r="B282" s="12" t="s">
        <v>358</v>
      </c>
      <c r="C282" s="11"/>
      <c r="D282" s="11"/>
      <c r="E282" s="12" t="s">
        <v>359</v>
      </c>
      <c r="F282" s="13">
        <f>+F283+F290+F305</f>
        <v>47038.559999999998</v>
      </c>
      <c r="G282" s="13">
        <f>+G283+G290+G305</f>
        <v>49030</v>
      </c>
      <c r="H282" s="13">
        <f>+H283+H290+H305</f>
        <v>40650</v>
      </c>
    </row>
    <row r="283" spans="1:8" x14ac:dyDescent="0.25">
      <c r="A283" s="14"/>
      <c r="B283" s="14"/>
      <c r="C283" s="15" t="s">
        <v>360</v>
      </c>
      <c r="D283" s="14"/>
      <c r="E283" s="15" t="s">
        <v>361</v>
      </c>
      <c r="F283" s="16">
        <f>+F284</f>
        <v>13536.789999999999</v>
      </c>
      <c r="G283" s="16">
        <f>+G284</f>
        <v>14500</v>
      </c>
      <c r="H283" s="16">
        <f>+H284</f>
        <v>14500</v>
      </c>
    </row>
    <row r="284" spans="1:8" x14ac:dyDescent="0.25">
      <c r="A284" s="11"/>
      <c r="B284" s="11"/>
      <c r="C284" s="11"/>
      <c r="D284" s="12" t="s">
        <v>165</v>
      </c>
      <c r="E284" s="12" t="s">
        <v>166</v>
      </c>
      <c r="F284" s="13">
        <f>+F285</f>
        <v>13536.789999999999</v>
      </c>
      <c r="G284" s="13">
        <f>+G285</f>
        <v>14500</v>
      </c>
      <c r="H284" s="13">
        <f>+H285</f>
        <v>14500</v>
      </c>
    </row>
    <row r="285" spans="1:8" x14ac:dyDescent="0.25">
      <c r="A285" s="11"/>
      <c r="B285" s="11"/>
      <c r="C285" s="11"/>
      <c r="D285" s="12" t="s">
        <v>167</v>
      </c>
      <c r="E285" s="12" t="s">
        <v>168</v>
      </c>
      <c r="F285" s="13">
        <f>+F286+F287+F288+F289</f>
        <v>13536.789999999999</v>
      </c>
      <c r="G285" s="13">
        <f>+G286+G287+G288+G289</f>
        <v>14500</v>
      </c>
      <c r="H285" s="13">
        <f>+H286+H287+H288+H289</f>
        <v>14500</v>
      </c>
    </row>
    <row r="286" spans="1:8" x14ac:dyDescent="0.25">
      <c r="A286" s="11"/>
      <c r="B286" s="11"/>
      <c r="C286" s="11"/>
      <c r="D286" s="12" t="s">
        <v>253</v>
      </c>
      <c r="E286" s="12" t="s">
        <v>254</v>
      </c>
      <c r="F286" s="13">
        <v>0</v>
      </c>
      <c r="G286" s="13">
        <v>2000</v>
      </c>
      <c r="H286" s="13">
        <v>2000</v>
      </c>
    </row>
    <row r="287" spans="1:8" x14ac:dyDescent="0.25">
      <c r="A287" s="11"/>
      <c r="B287" s="11"/>
      <c r="C287" s="11"/>
      <c r="D287" s="12" t="s">
        <v>267</v>
      </c>
      <c r="E287" s="12" t="s">
        <v>268</v>
      </c>
      <c r="F287" s="13">
        <v>100</v>
      </c>
      <c r="G287" s="13">
        <v>0</v>
      </c>
      <c r="H287" s="13">
        <v>0</v>
      </c>
    </row>
    <row r="288" spans="1:8" x14ac:dyDescent="0.25">
      <c r="A288" s="11"/>
      <c r="B288" s="11"/>
      <c r="C288" s="11"/>
      <c r="D288" s="12" t="s">
        <v>362</v>
      </c>
      <c r="E288" s="12" t="s">
        <v>363</v>
      </c>
      <c r="F288" s="13">
        <v>756.4</v>
      </c>
      <c r="G288" s="13">
        <v>0</v>
      </c>
      <c r="H288" s="13">
        <v>0</v>
      </c>
    </row>
    <row r="289" spans="1:8" x14ac:dyDescent="0.25">
      <c r="A289" s="11"/>
      <c r="B289" s="11"/>
      <c r="C289" s="11"/>
      <c r="D289" s="12" t="s">
        <v>364</v>
      </c>
      <c r="E289" s="12" t="s">
        <v>365</v>
      </c>
      <c r="F289" s="13">
        <v>12680.39</v>
      </c>
      <c r="G289" s="13">
        <v>12500</v>
      </c>
      <c r="H289" s="13">
        <v>12500</v>
      </c>
    </row>
    <row r="290" spans="1:8" x14ac:dyDescent="0.25">
      <c r="A290" s="14"/>
      <c r="B290" s="14"/>
      <c r="C290" s="15" t="s">
        <v>366</v>
      </c>
      <c r="D290" s="14"/>
      <c r="E290" s="15" t="s">
        <v>367</v>
      </c>
      <c r="F290" s="16">
        <f>+F291</f>
        <v>30105.850000000002</v>
      </c>
      <c r="G290" s="16">
        <f>+G291</f>
        <v>30630</v>
      </c>
      <c r="H290" s="16">
        <f>+H291</f>
        <v>22250</v>
      </c>
    </row>
    <row r="291" spans="1:8" x14ac:dyDescent="0.25">
      <c r="A291" s="11"/>
      <c r="B291" s="11"/>
      <c r="C291" s="11"/>
      <c r="D291" s="12" t="s">
        <v>165</v>
      </c>
      <c r="E291" s="12" t="s">
        <v>166</v>
      </c>
      <c r="F291" s="13">
        <f>+F292</f>
        <v>30105.850000000002</v>
      </c>
      <c r="G291" s="13">
        <f>+G292</f>
        <v>30630</v>
      </c>
      <c r="H291" s="13">
        <f>+H292</f>
        <v>22250</v>
      </c>
    </row>
    <row r="292" spans="1:8" x14ac:dyDescent="0.25">
      <c r="A292" s="11"/>
      <c r="B292" s="11"/>
      <c r="C292" s="11"/>
      <c r="D292" s="12" t="s">
        <v>167</v>
      </c>
      <c r="E292" s="12" t="s">
        <v>168</v>
      </c>
      <c r="F292" s="13">
        <f>+F293+F294+F295+F296+F297+F298+F299+F300+F301+F302+F303+F304</f>
        <v>30105.850000000002</v>
      </c>
      <c r="G292" s="13">
        <f>+G293+G294+G295+G296+G297+G298+G299+G300+G301+G302+G303+G304</f>
        <v>30630</v>
      </c>
      <c r="H292" s="13">
        <f>+H293+H294+H295+H296+H297+H298+H299+H300+H301+H302+H303+H304</f>
        <v>22250</v>
      </c>
    </row>
    <row r="293" spans="1:8" x14ac:dyDescent="0.25">
      <c r="A293" s="11"/>
      <c r="B293" s="11"/>
      <c r="C293" s="11"/>
      <c r="D293" s="12" t="s">
        <v>368</v>
      </c>
      <c r="E293" s="12" t="s">
        <v>369</v>
      </c>
      <c r="F293" s="13">
        <v>205</v>
      </c>
      <c r="G293" s="13">
        <v>0</v>
      </c>
      <c r="H293" s="13">
        <v>0</v>
      </c>
    </row>
    <row r="294" spans="1:8" x14ac:dyDescent="0.25">
      <c r="A294" s="11"/>
      <c r="B294" s="11"/>
      <c r="C294" s="11"/>
      <c r="D294" s="12" t="s">
        <v>267</v>
      </c>
      <c r="E294" s="12" t="s">
        <v>268</v>
      </c>
      <c r="F294" s="13">
        <v>986.28</v>
      </c>
      <c r="G294" s="13">
        <v>2000</v>
      </c>
      <c r="H294" s="13">
        <v>2000</v>
      </c>
    </row>
    <row r="295" spans="1:8" x14ac:dyDescent="0.25">
      <c r="A295" s="11"/>
      <c r="B295" s="11"/>
      <c r="C295" s="11"/>
      <c r="D295" s="12" t="s">
        <v>271</v>
      </c>
      <c r="E295" s="12" t="s">
        <v>272</v>
      </c>
      <c r="F295" s="13">
        <v>1260.1099999999999</v>
      </c>
      <c r="G295" s="13">
        <v>0</v>
      </c>
      <c r="H295" s="13">
        <v>0</v>
      </c>
    </row>
    <row r="296" spans="1:8" x14ac:dyDescent="0.25">
      <c r="A296" s="11"/>
      <c r="B296" s="11"/>
      <c r="C296" s="11"/>
      <c r="D296" s="12" t="s">
        <v>370</v>
      </c>
      <c r="E296" s="12" t="s">
        <v>371</v>
      </c>
      <c r="F296" s="13">
        <v>2032.08</v>
      </c>
      <c r="G296" s="13">
        <v>3000</v>
      </c>
      <c r="H296" s="13">
        <v>3000</v>
      </c>
    </row>
    <row r="297" spans="1:8" x14ac:dyDescent="0.25">
      <c r="A297" s="11"/>
      <c r="B297" s="11"/>
      <c r="C297" s="11"/>
      <c r="D297" s="12" t="s">
        <v>372</v>
      </c>
      <c r="E297" s="12" t="s">
        <v>373</v>
      </c>
      <c r="F297" s="13">
        <v>2706.19</v>
      </c>
      <c r="G297" s="13">
        <v>2600</v>
      </c>
      <c r="H297" s="13">
        <v>2600</v>
      </c>
    </row>
    <row r="298" spans="1:8" x14ac:dyDescent="0.25">
      <c r="A298" s="11"/>
      <c r="B298" s="11"/>
      <c r="C298" s="11"/>
      <c r="D298" s="12" t="s">
        <v>374</v>
      </c>
      <c r="E298" s="12" t="s">
        <v>375</v>
      </c>
      <c r="F298" s="13">
        <v>1387.69</v>
      </c>
      <c r="G298" s="13">
        <v>400</v>
      </c>
      <c r="H298" s="13">
        <v>400</v>
      </c>
    </row>
    <row r="299" spans="1:8" x14ac:dyDescent="0.25">
      <c r="A299" s="11"/>
      <c r="B299" s="11"/>
      <c r="C299" s="11"/>
      <c r="D299" s="12" t="s">
        <v>376</v>
      </c>
      <c r="E299" s="12" t="s">
        <v>377</v>
      </c>
      <c r="F299" s="13">
        <v>4634.17</v>
      </c>
      <c r="G299" s="13">
        <v>1000</v>
      </c>
      <c r="H299" s="13">
        <v>1000</v>
      </c>
    </row>
    <row r="300" spans="1:8" x14ac:dyDescent="0.25">
      <c r="A300" s="11"/>
      <c r="B300" s="11"/>
      <c r="C300" s="11"/>
      <c r="D300" s="12" t="s">
        <v>378</v>
      </c>
      <c r="E300" s="12" t="s">
        <v>379</v>
      </c>
      <c r="F300" s="13">
        <v>8241.85</v>
      </c>
      <c r="G300" s="13">
        <v>15403.83</v>
      </c>
      <c r="H300" s="13">
        <v>9403.83</v>
      </c>
    </row>
    <row r="301" spans="1:8" x14ac:dyDescent="0.25">
      <c r="A301" s="11"/>
      <c r="B301" s="11"/>
      <c r="C301" s="11"/>
      <c r="D301" s="12" t="s">
        <v>380</v>
      </c>
      <c r="E301" s="12" t="s">
        <v>381</v>
      </c>
      <c r="F301" s="13">
        <v>1086.0999999999999</v>
      </c>
      <c r="G301" s="13">
        <v>2000</v>
      </c>
      <c r="H301" s="13">
        <v>2000</v>
      </c>
    </row>
    <row r="302" spans="1:8" x14ac:dyDescent="0.25">
      <c r="A302" s="11"/>
      <c r="B302" s="11"/>
      <c r="C302" s="11"/>
      <c r="D302" s="12" t="s">
        <v>382</v>
      </c>
      <c r="E302" s="12" t="s">
        <v>383</v>
      </c>
      <c r="F302" s="13">
        <v>6115.61</v>
      </c>
      <c r="G302" s="13">
        <v>250</v>
      </c>
      <c r="H302" s="13">
        <v>250</v>
      </c>
    </row>
    <row r="303" spans="1:8" x14ac:dyDescent="0.25">
      <c r="A303" s="11"/>
      <c r="B303" s="11"/>
      <c r="C303" s="11"/>
      <c r="D303" s="12" t="s">
        <v>384</v>
      </c>
      <c r="E303" s="12" t="s">
        <v>385</v>
      </c>
      <c r="F303" s="13">
        <v>113</v>
      </c>
      <c r="G303" s="13">
        <v>0</v>
      </c>
      <c r="H303" s="13">
        <v>0</v>
      </c>
    </row>
    <row r="304" spans="1:8" x14ac:dyDescent="0.25">
      <c r="A304" s="11"/>
      <c r="B304" s="11"/>
      <c r="C304" s="11"/>
      <c r="D304" s="12" t="s">
        <v>175</v>
      </c>
      <c r="E304" s="12" t="s">
        <v>176</v>
      </c>
      <c r="F304" s="13">
        <v>1337.77</v>
      </c>
      <c r="G304" s="13">
        <v>3976.17</v>
      </c>
      <c r="H304" s="13">
        <v>1596.17</v>
      </c>
    </row>
    <row r="305" spans="1:8" x14ac:dyDescent="0.25">
      <c r="A305" s="14"/>
      <c r="B305" s="14"/>
      <c r="C305" s="15" t="s">
        <v>386</v>
      </c>
      <c r="D305" s="14"/>
      <c r="E305" s="15" t="s">
        <v>387</v>
      </c>
      <c r="F305" s="16">
        <f>+F306</f>
        <v>3395.92</v>
      </c>
      <c r="G305" s="16">
        <f>+G306</f>
        <v>3900</v>
      </c>
      <c r="H305" s="16">
        <f>+H306</f>
        <v>3900</v>
      </c>
    </row>
    <row r="306" spans="1:8" x14ac:dyDescent="0.25">
      <c r="A306" s="11"/>
      <c r="B306" s="11"/>
      <c r="C306" s="11"/>
      <c r="D306" s="12" t="s">
        <v>165</v>
      </c>
      <c r="E306" s="12" t="s">
        <v>166</v>
      </c>
      <c r="F306" s="13">
        <f>+F307</f>
        <v>3395.92</v>
      </c>
      <c r="G306" s="13">
        <f>+G307</f>
        <v>3900</v>
      </c>
      <c r="H306" s="13">
        <f>+H307</f>
        <v>3900</v>
      </c>
    </row>
    <row r="307" spans="1:8" x14ac:dyDescent="0.25">
      <c r="A307" s="11"/>
      <c r="B307" s="11"/>
      <c r="C307" s="11"/>
      <c r="D307" s="12" t="s">
        <v>167</v>
      </c>
      <c r="E307" s="12" t="s">
        <v>168</v>
      </c>
      <c r="F307" s="13">
        <f>+F308+F309+F310+F311+F312+F313+F314+F315</f>
        <v>3395.92</v>
      </c>
      <c r="G307" s="13">
        <f>+G308+G309+G310+G311+G312+G313+G314+G315</f>
        <v>3900</v>
      </c>
      <c r="H307" s="13">
        <f>+H308+H309+H310+H311+H312+H313+H314+H315</f>
        <v>3900</v>
      </c>
    </row>
    <row r="308" spans="1:8" x14ac:dyDescent="0.25">
      <c r="A308" s="11"/>
      <c r="B308" s="11"/>
      <c r="C308" s="11"/>
      <c r="D308" s="12" t="s">
        <v>267</v>
      </c>
      <c r="E308" s="12" t="s">
        <v>268</v>
      </c>
      <c r="F308" s="13">
        <v>1220</v>
      </c>
      <c r="G308" s="13">
        <v>0</v>
      </c>
      <c r="H308" s="13">
        <v>0</v>
      </c>
    </row>
    <row r="309" spans="1:8" x14ac:dyDescent="0.25">
      <c r="A309" s="11"/>
      <c r="B309" s="11"/>
      <c r="C309" s="11"/>
      <c r="D309" s="12" t="s">
        <v>370</v>
      </c>
      <c r="E309" s="12" t="s">
        <v>371</v>
      </c>
      <c r="F309" s="13">
        <v>767.03</v>
      </c>
      <c r="G309" s="13">
        <v>1500</v>
      </c>
      <c r="H309" s="13">
        <v>1500</v>
      </c>
    </row>
    <row r="310" spans="1:8" x14ac:dyDescent="0.25">
      <c r="A310" s="11"/>
      <c r="B310" s="11"/>
      <c r="C310" s="11"/>
      <c r="D310" s="12" t="s">
        <v>372</v>
      </c>
      <c r="E310" s="12" t="s">
        <v>373</v>
      </c>
      <c r="F310" s="13">
        <v>0</v>
      </c>
      <c r="G310" s="13">
        <v>100</v>
      </c>
      <c r="H310" s="13">
        <v>100</v>
      </c>
    </row>
    <row r="311" spans="1:8" x14ac:dyDescent="0.25">
      <c r="A311" s="11"/>
      <c r="B311" s="11"/>
      <c r="C311" s="11"/>
      <c r="D311" s="12" t="s">
        <v>374</v>
      </c>
      <c r="E311" s="12" t="s">
        <v>375</v>
      </c>
      <c r="F311" s="13">
        <v>0</v>
      </c>
      <c r="G311" s="13">
        <v>50</v>
      </c>
      <c r="H311" s="13">
        <v>50</v>
      </c>
    </row>
    <row r="312" spans="1:8" x14ac:dyDescent="0.25">
      <c r="A312" s="11"/>
      <c r="B312" s="11"/>
      <c r="C312" s="11"/>
      <c r="D312" s="12" t="s">
        <v>388</v>
      </c>
      <c r="E312" s="12" t="s">
        <v>389</v>
      </c>
      <c r="F312" s="13">
        <v>0</v>
      </c>
      <c r="G312" s="13">
        <v>150</v>
      </c>
      <c r="H312" s="13">
        <v>150</v>
      </c>
    </row>
    <row r="313" spans="1:8" x14ac:dyDescent="0.25">
      <c r="A313" s="11"/>
      <c r="B313" s="11"/>
      <c r="C313" s="11"/>
      <c r="D313" s="12" t="s">
        <v>376</v>
      </c>
      <c r="E313" s="12" t="s">
        <v>377</v>
      </c>
      <c r="F313" s="13">
        <v>0</v>
      </c>
      <c r="G313" s="13">
        <v>1000</v>
      </c>
      <c r="H313" s="13">
        <v>1000</v>
      </c>
    </row>
    <row r="314" spans="1:8" x14ac:dyDescent="0.25">
      <c r="A314" s="11"/>
      <c r="B314" s="11"/>
      <c r="C314" s="11"/>
      <c r="D314" s="12" t="s">
        <v>378</v>
      </c>
      <c r="E314" s="12" t="s">
        <v>379</v>
      </c>
      <c r="F314" s="13">
        <v>1408.89</v>
      </c>
      <c r="G314" s="13">
        <v>900</v>
      </c>
      <c r="H314" s="13">
        <v>900</v>
      </c>
    </row>
    <row r="315" spans="1:8" x14ac:dyDescent="0.25">
      <c r="A315" s="11"/>
      <c r="B315" s="11"/>
      <c r="C315" s="11"/>
      <c r="D315" s="12" t="s">
        <v>175</v>
      </c>
      <c r="E315" s="12" t="s">
        <v>176</v>
      </c>
      <c r="F315" s="13">
        <v>0</v>
      </c>
      <c r="G315" s="13">
        <v>200</v>
      </c>
      <c r="H315" s="13">
        <v>200</v>
      </c>
    </row>
    <row r="316" spans="1:8" x14ac:dyDescent="0.25">
      <c r="A316" s="3"/>
      <c r="B316" s="2" t="s">
        <v>390</v>
      </c>
      <c r="C316" s="3"/>
      <c r="D316" s="3"/>
      <c r="E316" s="2" t="s">
        <v>391</v>
      </c>
      <c r="F316" s="4">
        <f>+F317+F323+F329</f>
        <v>622092.64</v>
      </c>
      <c r="G316" s="4">
        <f>+G317+G323+G329</f>
        <v>658837.44999999995</v>
      </c>
      <c r="H316" s="4">
        <f>+H317+H323+H329</f>
        <v>658362.44999999995</v>
      </c>
    </row>
    <row r="317" spans="1:8" x14ac:dyDescent="0.25">
      <c r="A317" s="8"/>
      <c r="B317" s="9" t="s">
        <v>392</v>
      </c>
      <c r="C317" s="8"/>
      <c r="D317" s="8"/>
      <c r="E317" s="9" t="s">
        <v>393</v>
      </c>
      <c r="F317" s="10">
        <f>+F318</f>
        <v>587.54999999999995</v>
      </c>
      <c r="G317" s="10">
        <f>+G318</f>
        <v>695</v>
      </c>
      <c r="H317" s="10">
        <f>+H318</f>
        <v>700</v>
      </c>
    </row>
    <row r="318" spans="1:8" x14ac:dyDescent="0.25">
      <c r="A318" s="11"/>
      <c r="B318" s="12" t="s">
        <v>394</v>
      </c>
      <c r="C318" s="11"/>
      <c r="D318" s="11"/>
      <c r="E318" s="12" t="s">
        <v>395</v>
      </c>
      <c r="F318" s="13">
        <f>+F319</f>
        <v>587.54999999999995</v>
      </c>
      <c r="G318" s="13">
        <f>+G319</f>
        <v>695</v>
      </c>
      <c r="H318" s="13">
        <f>+H319</f>
        <v>700</v>
      </c>
    </row>
    <row r="319" spans="1:8" x14ac:dyDescent="0.25">
      <c r="A319" s="14"/>
      <c r="B319" s="14"/>
      <c r="C319" s="15" t="s">
        <v>396</v>
      </c>
      <c r="D319" s="14"/>
      <c r="E319" s="15" t="s">
        <v>397</v>
      </c>
      <c r="F319" s="16">
        <f>+F320</f>
        <v>587.54999999999995</v>
      </c>
      <c r="G319" s="16">
        <f>+G320</f>
        <v>695</v>
      </c>
      <c r="H319" s="16">
        <f>+H320</f>
        <v>700</v>
      </c>
    </row>
    <row r="320" spans="1:8" x14ac:dyDescent="0.25">
      <c r="A320" s="11"/>
      <c r="B320" s="11"/>
      <c r="C320" s="11"/>
      <c r="D320" s="12" t="s">
        <v>165</v>
      </c>
      <c r="E320" s="12" t="s">
        <v>166</v>
      </c>
      <c r="F320" s="13">
        <f>+F321</f>
        <v>587.54999999999995</v>
      </c>
      <c r="G320" s="13">
        <f>+G321</f>
        <v>695</v>
      </c>
      <c r="H320" s="13">
        <f>+H321</f>
        <v>700</v>
      </c>
    </row>
    <row r="321" spans="1:8" x14ac:dyDescent="0.25">
      <c r="A321" s="11"/>
      <c r="B321" s="11"/>
      <c r="C321" s="11"/>
      <c r="D321" s="12" t="s">
        <v>167</v>
      </c>
      <c r="E321" s="12" t="s">
        <v>168</v>
      </c>
      <c r="F321" s="13">
        <f>+F322</f>
        <v>587.54999999999995</v>
      </c>
      <c r="G321" s="13">
        <f>+G322</f>
        <v>695</v>
      </c>
      <c r="H321" s="13">
        <f>+H322</f>
        <v>700</v>
      </c>
    </row>
    <row r="322" spans="1:8" x14ac:dyDescent="0.25">
      <c r="A322" s="11"/>
      <c r="B322" s="11"/>
      <c r="C322" s="11"/>
      <c r="D322" s="12" t="s">
        <v>398</v>
      </c>
      <c r="E322" s="12" t="s">
        <v>399</v>
      </c>
      <c r="F322" s="13">
        <v>587.54999999999995</v>
      </c>
      <c r="G322" s="13">
        <v>695</v>
      </c>
      <c r="H322" s="13">
        <v>700</v>
      </c>
    </row>
    <row r="323" spans="1:8" x14ac:dyDescent="0.25">
      <c r="A323" s="8"/>
      <c r="B323" s="9" t="s">
        <v>400</v>
      </c>
      <c r="C323" s="8"/>
      <c r="D323" s="8"/>
      <c r="E323" s="9" t="s">
        <v>401</v>
      </c>
      <c r="F323" s="10">
        <f>+F324</f>
        <v>8813.0499999999993</v>
      </c>
      <c r="G323" s="10">
        <f>+G324</f>
        <v>9660</v>
      </c>
      <c r="H323" s="10">
        <f>+H324</f>
        <v>7680</v>
      </c>
    </row>
    <row r="324" spans="1:8" x14ac:dyDescent="0.25">
      <c r="A324" s="11"/>
      <c r="B324" s="12" t="s">
        <v>402</v>
      </c>
      <c r="C324" s="11"/>
      <c r="D324" s="11"/>
      <c r="E324" s="12" t="s">
        <v>403</v>
      </c>
      <c r="F324" s="13">
        <f>+F325</f>
        <v>8813.0499999999993</v>
      </c>
      <c r="G324" s="13">
        <f>+G325</f>
        <v>9660</v>
      </c>
      <c r="H324" s="13">
        <f>+H325</f>
        <v>7680</v>
      </c>
    </row>
    <row r="325" spans="1:8" x14ac:dyDescent="0.25">
      <c r="A325" s="14"/>
      <c r="B325" s="14"/>
      <c r="C325" s="15" t="s">
        <v>404</v>
      </c>
      <c r="D325" s="14"/>
      <c r="E325" s="15" t="s">
        <v>405</v>
      </c>
      <c r="F325" s="16">
        <f>+F326</f>
        <v>8813.0499999999993</v>
      </c>
      <c r="G325" s="16">
        <f>+G326</f>
        <v>9660</v>
      </c>
      <c r="H325" s="16">
        <f>+H326</f>
        <v>7680</v>
      </c>
    </row>
    <row r="326" spans="1:8" x14ac:dyDescent="0.25">
      <c r="A326" s="11"/>
      <c r="B326" s="11"/>
      <c r="C326" s="11"/>
      <c r="D326" s="12" t="s">
        <v>165</v>
      </c>
      <c r="E326" s="12" t="s">
        <v>166</v>
      </c>
      <c r="F326" s="13">
        <f>+F327</f>
        <v>8813.0499999999993</v>
      </c>
      <c r="G326" s="13">
        <f>+G327</f>
        <v>9660</v>
      </c>
      <c r="H326" s="13">
        <f>+H327</f>
        <v>7680</v>
      </c>
    </row>
    <row r="327" spans="1:8" x14ac:dyDescent="0.25">
      <c r="A327" s="11"/>
      <c r="B327" s="11"/>
      <c r="C327" s="11"/>
      <c r="D327" s="12" t="s">
        <v>167</v>
      </c>
      <c r="E327" s="12" t="s">
        <v>168</v>
      </c>
      <c r="F327" s="13">
        <f>+F328</f>
        <v>8813.0499999999993</v>
      </c>
      <c r="G327" s="13">
        <f>+G328</f>
        <v>9660</v>
      </c>
      <c r="H327" s="13">
        <f>+H328</f>
        <v>7680</v>
      </c>
    </row>
    <row r="328" spans="1:8" x14ac:dyDescent="0.25">
      <c r="A328" s="11"/>
      <c r="B328" s="11"/>
      <c r="C328" s="11"/>
      <c r="D328" s="12" t="s">
        <v>253</v>
      </c>
      <c r="E328" s="12" t="s">
        <v>254</v>
      </c>
      <c r="F328" s="13">
        <v>8813.0499999999993</v>
      </c>
      <c r="G328" s="13">
        <v>9660</v>
      </c>
      <c r="H328" s="13">
        <v>7680</v>
      </c>
    </row>
    <row r="329" spans="1:8" x14ac:dyDescent="0.25">
      <c r="A329" s="8"/>
      <c r="B329" s="9" t="s">
        <v>406</v>
      </c>
      <c r="C329" s="8"/>
      <c r="D329" s="8"/>
      <c r="E329" s="9" t="s">
        <v>407</v>
      </c>
      <c r="F329" s="10">
        <f>+F330+F410</f>
        <v>612692.04</v>
      </c>
      <c r="G329" s="10">
        <f>+G330+G410</f>
        <v>648482.44999999995</v>
      </c>
      <c r="H329" s="10">
        <f>+H330+H410</f>
        <v>649982.44999999995</v>
      </c>
    </row>
    <row r="330" spans="1:8" x14ac:dyDescent="0.25">
      <c r="A330" s="11"/>
      <c r="B330" s="12" t="s">
        <v>408</v>
      </c>
      <c r="C330" s="11"/>
      <c r="D330" s="11"/>
      <c r="E330" s="12" t="s">
        <v>409</v>
      </c>
      <c r="F330" s="13">
        <f>+F331+F353+F357+F365+F369+F406</f>
        <v>603716.26</v>
      </c>
      <c r="G330" s="13">
        <f>+G331+G353+G357+G365+G369+G406</f>
        <v>636982.44999999995</v>
      </c>
      <c r="H330" s="13">
        <f>+H331+H353+H357+H365+H369+H406</f>
        <v>638482.44999999995</v>
      </c>
    </row>
    <row r="331" spans="1:8" x14ac:dyDescent="0.25">
      <c r="A331" s="14"/>
      <c r="B331" s="14"/>
      <c r="C331" s="15" t="s">
        <v>410</v>
      </c>
      <c r="D331" s="14"/>
      <c r="E331" s="15" t="s">
        <v>411</v>
      </c>
      <c r="F331" s="16">
        <f>+F332</f>
        <v>415387.59999999992</v>
      </c>
      <c r="G331" s="16">
        <f>+G332</f>
        <v>427545.69</v>
      </c>
      <c r="H331" s="16">
        <f>+H332</f>
        <v>427545.69</v>
      </c>
    </row>
    <row r="332" spans="1:8" x14ac:dyDescent="0.25">
      <c r="A332" s="11"/>
      <c r="B332" s="11"/>
      <c r="C332" s="11"/>
      <c r="D332" s="12" t="s">
        <v>165</v>
      </c>
      <c r="E332" s="12" t="s">
        <v>166</v>
      </c>
      <c r="F332" s="13">
        <f>+F333+F344+F351</f>
        <v>415387.59999999992</v>
      </c>
      <c r="G332" s="13">
        <f>+G333+G344+G351</f>
        <v>427545.69</v>
      </c>
      <c r="H332" s="13">
        <f>+H333+H344+H351</f>
        <v>427545.69</v>
      </c>
    </row>
    <row r="333" spans="1:8" x14ac:dyDescent="0.25">
      <c r="A333" s="11"/>
      <c r="B333" s="11"/>
      <c r="C333" s="11"/>
      <c r="D333" s="12" t="s">
        <v>217</v>
      </c>
      <c r="E333" s="12" t="s">
        <v>218</v>
      </c>
      <c r="F333" s="13">
        <f>+F334+F335+F336+F337+F338+F339+F340+F341+F342+F343</f>
        <v>360255.49999999994</v>
      </c>
      <c r="G333" s="13">
        <f>+G334+G335+G336+G337+G338+G339+G340+G341+G342+G343</f>
        <v>365854.23</v>
      </c>
      <c r="H333" s="13">
        <f>+H334+H335+H336+H337+H338+H339+H340+H341+H342+H343</f>
        <v>365854.23</v>
      </c>
    </row>
    <row r="334" spans="1:8" x14ac:dyDescent="0.25">
      <c r="A334" s="11"/>
      <c r="B334" s="11"/>
      <c r="C334" s="11"/>
      <c r="D334" s="12" t="s">
        <v>219</v>
      </c>
      <c r="E334" s="12" t="s">
        <v>220</v>
      </c>
      <c r="F334" s="13">
        <v>271294.55</v>
      </c>
      <c r="G334" s="13">
        <v>271280.06</v>
      </c>
      <c r="H334" s="13">
        <v>271280.06</v>
      </c>
    </row>
    <row r="335" spans="1:8" x14ac:dyDescent="0.25">
      <c r="A335" s="11"/>
      <c r="B335" s="11"/>
      <c r="C335" s="11"/>
      <c r="D335" s="12" t="s">
        <v>221</v>
      </c>
      <c r="E335" s="12" t="s">
        <v>222</v>
      </c>
      <c r="F335" s="13">
        <v>13926.7</v>
      </c>
      <c r="G335" s="13">
        <v>16347.7</v>
      </c>
      <c r="H335" s="13">
        <v>16347.7</v>
      </c>
    </row>
    <row r="336" spans="1:8" x14ac:dyDescent="0.25">
      <c r="A336" s="11"/>
      <c r="B336" s="11"/>
      <c r="C336" s="11"/>
      <c r="D336" s="12" t="s">
        <v>223</v>
      </c>
      <c r="E336" s="12" t="s">
        <v>224</v>
      </c>
      <c r="F336" s="13">
        <v>13925.94</v>
      </c>
      <c r="G336" s="13">
        <v>13937.12</v>
      </c>
      <c r="H336" s="13">
        <v>13937.12</v>
      </c>
    </row>
    <row r="337" spans="1:8" x14ac:dyDescent="0.25">
      <c r="A337" s="11"/>
      <c r="B337" s="11"/>
      <c r="C337" s="11"/>
      <c r="D337" s="12" t="s">
        <v>225</v>
      </c>
      <c r="E337" s="12" t="s">
        <v>226</v>
      </c>
      <c r="F337" s="13">
        <v>14930.43</v>
      </c>
      <c r="G337" s="13">
        <v>18659.099999999999</v>
      </c>
      <c r="H337" s="13">
        <v>18659.099999999999</v>
      </c>
    </row>
    <row r="338" spans="1:8" x14ac:dyDescent="0.25">
      <c r="A338" s="11"/>
      <c r="B338" s="11"/>
      <c r="C338" s="11"/>
      <c r="D338" s="12" t="s">
        <v>227</v>
      </c>
      <c r="E338" s="12" t="s">
        <v>228</v>
      </c>
      <c r="F338" s="13">
        <v>10008.14</v>
      </c>
      <c r="G338" s="13">
        <v>11630.69</v>
      </c>
      <c r="H338" s="13">
        <v>11630.69</v>
      </c>
    </row>
    <row r="339" spans="1:8" x14ac:dyDescent="0.25">
      <c r="A339" s="11"/>
      <c r="B339" s="11"/>
      <c r="C339" s="11"/>
      <c r="D339" s="12" t="s">
        <v>412</v>
      </c>
      <c r="E339" s="12" t="s">
        <v>413</v>
      </c>
      <c r="F339" s="13">
        <v>5241.47</v>
      </c>
      <c r="G339" s="13">
        <v>4477.04</v>
      </c>
      <c r="H339" s="13">
        <v>4477.04</v>
      </c>
    </row>
    <row r="340" spans="1:8" x14ac:dyDescent="0.25">
      <c r="A340" s="11"/>
      <c r="B340" s="11"/>
      <c r="C340" s="11"/>
      <c r="D340" s="12" t="s">
        <v>414</v>
      </c>
      <c r="E340" s="12" t="s">
        <v>415</v>
      </c>
      <c r="F340" s="13">
        <v>28148.92</v>
      </c>
      <c r="G340" s="13">
        <v>26522.52</v>
      </c>
      <c r="H340" s="13">
        <v>26522.52</v>
      </c>
    </row>
    <row r="341" spans="1:8" x14ac:dyDescent="0.25">
      <c r="A341" s="11"/>
      <c r="B341" s="11"/>
      <c r="C341" s="11"/>
      <c r="D341" s="12" t="s">
        <v>416</v>
      </c>
      <c r="E341" s="12" t="s">
        <v>417</v>
      </c>
      <c r="F341" s="13">
        <v>993.36</v>
      </c>
      <c r="G341" s="13">
        <v>2000</v>
      </c>
      <c r="H341" s="13">
        <v>2000</v>
      </c>
    </row>
    <row r="342" spans="1:8" x14ac:dyDescent="0.25">
      <c r="A342" s="11"/>
      <c r="B342" s="11"/>
      <c r="C342" s="11"/>
      <c r="D342" s="12" t="s">
        <v>418</v>
      </c>
      <c r="E342" s="12" t="s">
        <v>419</v>
      </c>
      <c r="F342" s="13">
        <v>334.11</v>
      </c>
      <c r="G342" s="13">
        <v>0</v>
      </c>
      <c r="H342" s="13">
        <v>0</v>
      </c>
    </row>
    <row r="343" spans="1:8" x14ac:dyDescent="0.25">
      <c r="A343" s="11"/>
      <c r="B343" s="11"/>
      <c r="C343" s="11"/>
      <c r="D343" s="12" t="s">
        <v>420</v>
      </c>
      <c r="E343" s="12" t="s">
        <v>421</v>
      </c>
      <c r="F343" s="13">
        <v>1451.88</v>
      </c>
      <c r="G343" s="13">
        <v>1000</v>
      </c>
      <c r="H343" s="13">
        <v>1000</v>
      </c>
    </row>
    <row r="344" spans="1:8" x14ac:dyDescent="0.25">
      <c r="A344" s="11"/>
      <c r="B344" s="11"/>
      <c r="C344" s="11"/>
      <c r="D344" s="12" t="s">
        <v>229</v>
      </c>
      <c r="E344" s="12" t="s">
        <v>230</v>
      </c>
      <c r="F344" s="13">
        <f>+F345+F346+F347+F348+F349+F350</f>
        <v>55132.1</v>
      </c>
      <c r="G344" s="13">
        <f>+G345+G346+G347+G348+G349+G350</f>
        <v>61191.46</v>
      </c>
      <c r="H344" s="13">
        <f>+H345+H346+H347+H348+H349+H350</f>
        <v>61191.46</v>
      </c>
    </row>
    <row r="345" spans="1:8" x14ac:dyDescent="0.25">
      <c r="A345" s="11"/>
      <c r="B345" s="11"/>
      <c r="C345" s="11"/>
      <c r="D345" s="12" t="s">
        <v>231</v>
      </c>
      <c r="E345" s="12" t="s">
        <v>232</v>
      </c>
      <c r="F345" s="13">
        <v>26894.79</v>
      </c>
      <c r="G345" s="13">
        <v>30793.360000000001</v>
      </c>
      <c r="H345" s="13">
        <v>30793.360000000001</v>
      </c>
    </row>
    <row r="346" spans="1:8" x14ac:dyDescent="0.25">
      <c r="A346" s="11"/>
      <c r="B346" s="11"/>
      <c r="C346" s="11"/>
      <c r="D346" s="12" t="s">
        <v>233</v>
      </c>
      <c r="E346" s="12" t="s">
        <v>234</v>
      </c>
      <c r="F346" s="13">
        <v>21062.33</v>
      </c>
      <c r="G346" s="13">
        <v>22915.66</v>
      </c>
      <c r="H346" s="13">
        <v>22915.66</v>
      </c>
    </row>
    <row r="347" spans="1:8" x14ac:dyDescent="0.25">
      <c r="A347" s="11"/>
      <c r="B347" s="11"/>
      <c r="C347" s="11"/>
      <c r="D347" s="12" t="s">
        <v>235</v>
      </c>
      <c r="E347" s="12" t="s">
        <v>236</v>
      </c>
      <c r="F347" s="13">
        <v>1701.71</v>
      </c>
      <c r="G347" s="13">
        <v>1851.42</v>
      </c>
      <c r="H347" s="13">
        <v>1851.42</v>
      </c>
    </row>
    <row r="348" spans="1:8" x14ac:dyDescent="0.25">
      <c r="A348" s="11"/>
      <c r="B348" s="11"/>
      <c r="C348" s="11"/>
      <c r="D348" s="12" t="s">
        <v>237</v>
      </c>
      <c r="E348" s="12" t="s">
        <v>238</v>
      </c>
      <c r="F348" s="13">
        <v>160.19999999999999</v>
      </c>
      <c r="G348" s="13">
        <v>208.27</v>
      </c>
      <c r="H348" s="13">
        <v>208.27</v>
      </c>
    </row>
    <row r="349" spans="1:8" x14ac:dyDescent="0.25">
      <c r="A349" s="11"/>
      <c r="B349" s="11"/>
      <c r="C349" s="11"/>
      <c r="D349" s="12" t="s">
        <v>239</v>
      </c>
      <c r="E349" s="12" t="s">
        <v>240</v>
      </c>
      <c r="F349" s="13">
        <v>321.02</v>
      </c>
      <c r="G349" s="13">
        <v>349.33</v>
      </c>
      <c r="H349" s="13">
        <v>349.33</v>
      </c>
    </row>
    <row r="350" spans="1:8" x14ac:dyDescent="0.25">
      <c r="A350" s="11"/>
      <c r="B350" s="11"/>
      <c r="C350" s="11"/>
      <c r="D350" s="12" t="s">
        <v>241</v>
      </c>
      <c r="E350" s="12" t="s">
        <v>242</v>
      </c>
      <c r="F350" s="13">
        <v>4992.05</v>
      </c>
      <c r="G350" s="13">
        <v>5073.42</v>
      </c>
      <c r="H350" s="13">
        <v>5073.42</v>
      </c>
    </row>
    <row r="351" spans="1:8" x14ac:dyDescent="0.25">
      <c r="A351" s="11"/>
      <c r="B351" s="11"/>
      <c r="C351" s="11"/>
      <c r="D351" s="12" t="s">
        <v>167</v>
      </c>
      <c r="E351" s="12" t="s">
        <v>168</v>
      </c>
      <c r="F351" s="13">
        <f>+F352</f>
        <v>0</v>
      </c>
      <c r="G351" s="13">
        <f>+G352</f>
        <v>500</v>
      </c>
      <c r="H351" s="13">
        <f>+H352</f>
        <v>500</v>
      </c>
    </row>
    <row r="352" spans="1:8" x14ac:dyDescent="0.25">
      <c r="A352" s="11"/>
      <c r="B352" s="11"/>
      <c r="C352" s="11"/>
      <c r="D352" s="12" t="s">
        <v>245</v>
      </c>
      <c r="E352" s="12" t="s">
        <v>246</v>
      </c>
      <c r="F352" s="13">
        <v>0</v>
      </c>
      <c r="G352" s="13">
        <v>500</v>
      </c>
      <c r="H352" s="13">
        <v>500</v>
      </c>
    </row>
    <row r="353" spans="1:8" x14ac:dyDescent="0.25">
      <c r="A353" s="14"/>
      <c r="B353" s="14"/>
      <c r="C353" s="15" t="s">
        <v>422</v>
      </c>
      <c r="D353" s="14"/>
      <c r="E353" s="15" t="s">
        <v>423</v>
      </c>
      <c r="F353" s="16">
        <f>+F354</f>
        <v>0</v>
      </c>
      <c r="G353" s="16">
        <f>+G354</f>
        <v>0</v>
      </c>
      <c r="H353" s="16">
        <f>+H354</f>
        <v>1500</v>
      </c>
    </row>
    <row r="354" spans="1:8" x14ac:dyDescent="0.25">
      <c r="A354" s="11"/>
      <c r="B354" s="11"/>
      <c r="C354" s="11"/>
      <c r="D354" s="12" t="s">
        <v>165</v>
      </c>
      <c r="E354" s="12" t="s">
        <v>166</v>
      </c>
      <c r="F354" s="13">
        <f>+F355</f>
        <v>0</v>
      </c>
      <c r="G354" s="13">
        <f>+G355</f>
        <v>0</v>
      </c>
      <c r="H354" s="13">
        <f>+H355</f>
        <v>1500</v>
      </c>
    </row>
    <row r="355" spans="1:8" x14ac:dyDescent="0.25">
      <c r="A355" s="11"/>
      <c r="B355" s="11"/>
      <c r="C355" s="11"/>
      <c r="D355" s="12" t="s">
        <v>167</v>
      </c>
      <c r="E355" s="12" t="s">
        <v>168</v>
      </c>
      <c r="F355" s="13">
        <f>+F356</f>
        <v>0</v>
      </c>
      <c r="G355" s="13">
        <f>+G356</f>
        <v>0</v>
      </c>
      <c r="H355" s="13">
        <f>+H356</f>
        <v>1500</v>
      </c>
    </row>
    <row r="356" spans="1:8" x14ac:dyDescent="0.25">
      <c r="A356" s="11"/>
      <c r="B356" s="11"/>
      <c r="C356" s="11"/>
      <c r="D356" s="12" t="s">
        <v>424</v>
      </c>
      <c r="E356" s="12" t="s">
        <v>425</v>
      </c>
      <c r="F356" s="13">
        <v>0</v>
      </c>
      <c r="G356" s="13">
        <v>0</v>
      </c>
      <c r="H356" s="13">
        <v>1500</v>
      </c>
    </row>
    <row r="357" spans="1:8" x14ac:dyDescent="0.25">
      <c r="A357" s="14"/>
      <c r="B357" s="14"/>
      <c r="C357" s="15" t="s">
        <v>426</v>
      </c>
      <c r="D357" s="14"/>
      <c r="E357" s="15" t="s">
        <v>427</v>
      </c>
      <c r="F357" s="16">
        <f>+F358</f>
        <v>21179.7</v>
      </c>
      <c r="G357" s="16">
        <f>+G358</f>
        <v>22270</v>
      </c>
      <c r="H357" s="16">
        <f>+H358</f>
        <v>22270</v>
      </c>
    </row>
    <row r="358" spans="1:8" x14ac:dyDescent="0.25">
      <c r="A358" s="11"/>
      <c r="B358" s="11"/>
      <c r="C358" s="11"/>
      <c r="D358" s="12" t="s">
        <v>165</v>
      </c>
      <c r="E358" s="12" t="s">
        <v>166</v>
      </c>
      <c r="F358" s="13">
        <f>+F359</f>
        <v>21179.7</v>
      </c>
      <c r="G358" s="13">
        <f>+G359</f>
        <v>22270</v>
      </c>
      <c r="H358" s="13">
        <f>+H359</f>
        <v>22270</v>
      </c>
    </row>
    <row r="359" spans="1:8" x14ac:dyDescent="0.25">
      <c r="A359" s="11"/>
      <c r="B359" s="11"/>
      <c r="C359" s="11"/>
      <c r="D359" s="12" t="s">
        <v>167</v>
      </c>
      <c r="E359" s="12" t="s">
        <v>168</v>
      </c>
      <c r="F359" s="13">
        <f>+F360+F361+F362+F363+F364</f>
        <v>21179.7</v>
      </c>
      <c r="G359" s="13">
        <f>+G360+G361+G362+G363+G364</f>
        <v>22270</v>
      </c>
      <c r="H359" s="13">
        <f>+H360+H361+H362+H363+H364</f>
        <v>22270</v>
      </c>
    </row>
    <row r="360" spans="1:8" x14ac:dyDescent="0.25">
      <c r="A360" s="11"/>
      <c r="B360" s="11"/>
      <c r="C360" s="11"/>
      <c r="D360" s="12" t="s">
        <v>253</v>
      </c>
      <c r="E360" s="12" t="s">
        <v>254</v>
      </c>
      <c r="F360" s="13">
        <v>14308.17</v>
      </c>
      <c r="G360" s="13">
        <v>18880</v>
      </c>
      <c r="H360" s="13">
        <v>18880</v>
      </c>
    </row>
    <row r="361" spans="1:8" x14ac:dyDescent="0.25">
      <c r="A361" s="11"/>
      <c r="B361" s="11"/>
      <c r="C361" s="11"/>
      <c r="D361" s="12" t="s">
        <v>271</v>
      </c>
      <c r="E361" s="12" t="s">
        <v>272</v>
      </c>
      <c r="F361" s="13">
        <v>6421.53</v>
      </c>
      <c r="G361" s="13">
        <v>0</v>
      </c>
      <c r="H361" s="13">
        <v>0</v>
      </c>
    </row>
    <row r="362" spans="1:8" x14ac:dyDescent="0.25">
      <c r="A362" s="11"/>
      <c r="B362" s="11"/>
      <c r="C362" s="11"/>
      <c r="D362" s="12" t="s">
        <v>173</v>
      </c>
      <c r="E362" s="12" t="s">
        <v>174</v>
      </c>
      <c r="F362" s="13">
        <v>0</v>
      </c>
      <c r="G362" s="13">
        <v>2000</v>
      </c>
      <c r="H362" s="13">
        <v>2000</v>
      </c>
    </row>
    <row r="363" spans="1:8" x14ac:dyDescent="0.25">
      <c r="A363" s="11"/>
      <c r="B363" s="11"/>
      <c r="C363" s="11"/>
      <c r="D363" s="12" t="s">
        <v>428</v>
      </c>
      <c r="E363" s="12" t="s">
        <v>429</v>
      </c>
      <c r="F363" s="13">
        <v>0</v>
      </c>
      <c r="G363" s="13">
        <v>1390</v>
      </c>
      <c r="H363" s="13">
        <v>1390</v>
      </c>
    </row>
    <row r="364" spans="1:8" x14ac:dyDescent="0.25">
      <c r="A364" s="11"/>
      <c r="B364" s="11"/>
      <c r="C364" s="11"/>
      <c r="D364" s="12" t="s">
        <v>175</v>
      </c>
      <c r="E364" s="12" t="s">
        <v>176</v>
      </c>
      <c r="F364" s="13">
        <v>450</v>
      </c>
      <c r="G364" s="13">
        <v>0</v>
      </c>
      <c r="H364" s="13">
        <v>0</v>
      </c>
    </row>
    <row r="365" spans="1:8" x14ac:dyDescent="0.25">
      <c r="A365" s="14"/>
      <c r="B365" s="14"/>
      <c r="C365" s="15" t="s">
        <v>430</v>
      </c>
      <c r="D365" s="14"/>
      <c r="E365" s="15" t="s">
        <v>431</v>
      </c>
      <c r="F365" s="16">
        <f>+F366</f>
        <v>1209.6300000000001</v>
      </c>
      <c r="G365" s="16">
        <f>+G366</f>
        <v>6500</v>
      </c>
      <c r="H365" s="16">
        <f>+H366</f>
        <v>6500</v>
      </c>
    </row>
    <row r="366" spans="1:8" x14ac:dyDescent="0.25">
      <c r="A366" s="11"/>
      <c r="B366" s="11"/>
      <c r="C366" s="11"/>
      <c r="D366" s="12" t="s">
        <v>165</v>
      </c>
      <c r="E366" s="12" t="s">
        <v>166</v>
      </c>
      <c r="F366" s="13">
        <f>+F367</f>
        <v>1209.6300000000001</v>
      </c>
      <c r="G366" s="13">
        <f>+G367</f>
        <v>6500</v>
      </c>
      <c r="H366" s="13">
        <f>+H367</f>
        <v>6500</v>
      </c>
    </row>
    <row r="367" spans="1:8" x14ac:dyDescent="0.25">
      <c r="A367" s="11"/>
      <c r="B367" s="11"/>
      <c r="C367" s="11"/>
      <c r="D367" s="12" t="s">
        <v>167</v>
      </c>
      <c r="E367" s="12" t="s">
        <v>168</v>
      </c>
      <c r="F367" s="13">
        <f>+F368</f>
        <v>1209.6300000000001</v>
      </c>
      <c r="G367" s="13">
        <f>+G368</f>
        <v>6500</v>
      </c>
      <c r="H367" s="13">
        <f>+H368</f>
        <v>6500</v>
      </c>
    </row>
    <row r="368" spans="1:8" x14ac:dyDescent="0.25">
      <c r="A368" s="11"/>
      <c r="B368" s="11"/>
      <c r="C368" s="11"/>
      <c r="D368" s="12" t="s">
        <v>253</v>
      </c>
      <c r="E368" s="12" t="s">
        <v>254</v>
      </c>
      <c r="F368" s="13">
        <v>1209.6300000000001</v>
      </c>
      <c r="G368" s="13">
        <v>6500</v>
      </c>
      <c r="H368" s="13">
        <v>6500</v>
      </c>
    </row>
    <row r="369" spans="1:8" x14ac:dyDescent="0.25">
      <c r="A369" s="14"/>
      <c r="B369" s="14"/>
      <c r="C369" s="15" t="s">
        <v>432</v>
      </c>
      <c r="D369" s="14"/>
      <c r="E369" s="15" t="s">
        <v>433</v>
      </c>
      <c r="F369" s="16">
        <f>+F370</f>
        <v>115056.87000000005</v>
      </c>
      <c r="G369" s="16">
        <f>+G370</f>
        <v>124125.27</v>
      </c>
      <c r="H369" s="16">
        <f>+H370</f>
        <v>124125.27</v>
      </c>
    </row>
    <row r="370" spans="1:8" x14ac:dyDescent="0.25">
      <c r="A370" s="11"/>
      <c r="B370" s="11"/>
      <c r="C370" s="11"/>
      <c r="D370" s="12" t="s">
        <v>165</v>
      </c>
      <c r="E370" s="12" t="s">
        <v>166</v>
      </c>
      <c r="F370" s="13">
        <f>+F371</f>
        <v>115056.87000000005</v>
      </c>
      <c r="G370" s="13">
        <f>+G371</f>
        <v>124125.27</v>
      </c>
      <c r="H370" s="13">
        <f>+H371</f>
        <v>124125.27</v>
      </c>
    </row>
    <row r="371" spans="1:8" x14ac:dyDescent="0.25">
      <c r="A371" s="11"/>
      <c r="B371" s="11"/>
      <c r="C371" s="11"/>
      <c r="D371" s="12" t="s">
        <v>167</v>
      </c>
      <c r="E371" s="12" t="s">
        <v>168</v>
      </c>
      <c r="F371" s="13">
        <f>+F372+F373+F374+F375+F376+F377+F378+F379+F380+F381+F382+F383+F384+F385+F386+F387+F388+F389+F390+F391+F392+F393+F394+F395+F396+F397+F398+F399+F400+F401+F402+F403+F404+F405</f>
        <v>115056.87000000005</v>
      </c>
      <c r="G371" s="13">
        <f>+G372+G373+G374+G375+G376+G377+G378+G379+G380+G381+G382+G383+G384+G385+G386+G387+G388+G389+G390+G391+G392+G393+G394+G395+G396+G397+G398+G399+G400+G401+G402+G403+G404+G405</f>
        <v>124125.27</v>
      </c>
      <c r="H371" s="13">
        <f>+H372+H373+H374+H375+H376+H377+H378+H379+H380+H381+H382+H383+H384+H385+H386+H387+H388+H389+H390+H391+H392+H393+H394+H395+H396+H397+H398+H399+H400+H401+H402+H403+H404+H405</f>
        <v>124125.27</v>
      </c>
    </row>
    <row r="372" spans="1:8" x14ac:dyDescent="0.25">
      <c r="A372" s="11"/>
      <c r="B372" s="11"/>
      <c r="C372" s="11"/>
      <c r="D372" s="12" t="s">
        <v>257</v>
      </c>
      <c r="E372" s="12" t="s">
        <v>258</v>
      </c>
      <c r="F372" s="13">
        <v>3173.33</v>
      </c>
      <c r="G372" s="13">
        <v>3000</v>
      </c>
      <c r="H372" s="13">
        <v>3000</v>
      </c>
    </row>
    <row r="373" spans="1:8" x14ac:dyDescent="0.25">
      <c r="A373" s="11"/>
      <c r="B373" s="11"/>
      <c r="C373" s="11"/>
      <c r="D373" s="12" t="s">
        <v>434</v>
      </c>
      <c r="E373" s="12" t="s">
        <v>435</v>
      </c>
      <c r="F373" s="13">
        <v>8476.19</v>
      </c>
      <c r="G373" s="13">
        <v>12000</v>
      </c>
      <c r="H373" s="13">
        <v>12000</v>
      </c>
    </row>
    <row r="374" spans="1:8" x14ac:dyDescent="0.25">
      <c r="A374" s="11"/>
      <c r="B374" s="11"/>
      <c r="C374" s="11"/>
      <c r="D374" s="12" t="s">
        <v>259</v>
      </c>
      <c r="E374" s="12" t="s">
        <v>260</v>
      </c>
      <c r="F374" s="13">
        <v>5663.32</v>
      </c>
      <c r="G374" s="13">
        <v>6000</v>
      </c>
      <c r="H374" s="13">
        <v>6000</v>
      </c>
    </row>
    <row r="375" spans="1:8" x14ac:dyDescent="0.25">
      <c r="A375" s="11"/>
      <c r="B375" s="11"/>
      <c r="C375" s="11"/>
      <c r="D375" s="12" t="s">
        <v>261</v>
      </c>
      <c r="E375" s="12" t="s">
        <v>262</v>
      </c>
      <c r="F375" s="13">
        <v>4006.76</v>
      </c>
      <c r="G375" s="13">
        <v>4000</v>
      </c>
      <c r="H375" s="13">
        <v>4000</v>
      </c>
    </row>
    <row r="376" spans="1:8" x14ac:dyDescent="0.25">
      <c r="A376" s="11"/>
      <c r="B376" s="11"/>
      <c r="C376" s="11"/>
      <c r="D376" s="12" t="s">
        <v>302</v>
      </c>
      <c r="E376" s="12" t="s">
        <v>303</v>
      </c>
      <c r="F376" s="13">
        <v>35294.85</v>
      </c>
      <c r="G376" s="13">
        <v>33000</v>
      </c>
      <c r="H376" s="13">
        <v>33000</v>
      </c>
    </row>
    <row r="377" spans="1:8" x14ac:dyDescent="0.25">
      <c r="A377" s="11"/>
      <c r="B377" s="11"/>
      <c r="C377" s="11"/>
      <c r="D377" s="12" t="s">
        <v>253</v>
      </c>
      <c r="E377" s="12" t="s">
        <v>254</v>
      </c>
      <c r="F377" s="13">
        <v>1852.08</v>
      </c>
      <c r="G377" s="13">
        <v>0</v>
      </c>
      <c r="H377" s="13">
        <v>0</v>
      </c>
    </row>
    <row r="378" spans="1:8" x14ac:dyDescent="0.25">
      <c r="A378" s="11"/>
      <c r="B378" s="11"/>
      <c r="C378" s="11"/>
      <c r="D378" s="12" t="s">
        <v>267</v>
      </c>
      <c r="E378" s="12" t="s">
        <v>268</v>
      </c>
      <c r="F378" s="13">
        <v>4909.83</v>
      </c>
      <c r="G378" s="13">
        <v>3692.66</v>
      </c>
      <c r="H378" s="13">
        <v>3692.66</v>
      </c>
    </row>
    <row r="379" spans="1:8" x14ac:dyDescent="0.25">
      <c r="A379" s="11"/>
      <c r="B379" s="11"/>
      <c r="C379" s="11"/>
      <c r="D379" s="12" t="s">
        <v>436</v>
      </c>
      <c r="E379" s="12" t="s">
        <v>437</v>
      </c>
      <c r="F379" s="13">
        <v>131.54</v>
      </c>
      <c r="G379" s="13">
        <v>0</v>
      </c>
      <c r="H379" s="13">
        <v>0</v>
      </c>
    </row>
    <row r="380" spans="1:8" x14ac:dyDescent="0.25">
      <c r="A380" s="11"/>
      <c r="B380" s="11"/>
      <c r="C380" s="11"/>
      <c r="D380" s="12" t="s">
        <v>438</v>
      </c>
      <c r="E380" s="12" t="s">
        <v>439</v>
      </c>
      <c r="F380" s="13">
        <v>1094.04</v>
      </c>
      <c r="G380" s="13">
        <v>1100</v>
      </c>
      <c r="H380" s="13">
        <v>1100</v>
      </c>
    </row>
    <row r="381" spans="1:8" x14ac:dyDescent="0.25">
      <c r="A381" s="11"/>
      <c r="B381" s="11"/>
      <c r="C381" s="11"/>
      <c r="D381" s="12" t="s">
        <v>271</v>
      </c>
      <c r="E381" s="12" t="s">
        <v>272</v>
      </c>
      <c r="F381" s="13">
        <v>1922.81</v>
      </c>
      <c r="G381" s="13">
        <v>385.94</v>
      </c>
      <c r="H381" s="13">
        <v>385.94</v>
      </c>
    </row>
    <row r="382" spans="1:8" x14ac:dyDescent="0.25">
      <c r="A382" s="11"/>
      <c r="B382" s="11"/>
      <c r="C382" s="11"/>
      <c r="D382" s="12" t="s">
        <v>370</v>
      </c>
      <c r="E382" s="12" t="s">
        <v>371</v>
      </c>
      <c r="F382" s="13">
        <v>9391.9699999999993</v>
      </c>
      <c r="G382" s="13">
        <v>19200</v>
      </c>
      <c r="H382" s="13">
        <v>19200</v>
      </c>
    </row>
    <row r="383" spans="1:8" x14ac:dyDescent="0.25">
      <c r="A383" s="11"/>
      <c r="B383" s="11"/>
      <c r="C383" s="11"/>
      <c r="D383" s="12" t="s">
        <v>372</v>
      </c>
      <c r="E383" s="12" t="s">
        <v>373</v>
      </c>
      <c r="F383" s="13">
        <v>596.69000000000005</v>
      </c>
      <c r="G383" s="13">
        <v>500</v>
      </c>
      <c r="H383" s="13">
        <v>500</v>
      </c>
    </row>
    <row r="384" spans="1:8" x14ac:dyDescent="0.25">
      <c r="A384" s="11"/>
      <c r="B384" s="11"/>
      <c r="C384" s="11"/>
      <c r="D384" s="12" t="s">
        <v>374</v>
      </c>
      <c r="E384" s="12" t="s">
        <v>375</v>
      </c>
      <c r="F384" s="13">
        <v>1860.72</v>
      </c>
      <c r="G384" s="13">
        <v>1750</v>
      </c>
      <c r="H384" s="13">
        <v>1750</v>
      </c>
    </row>
    <row r="385" spans="1:8" x14ac:dyDescent="0.25">
      <c r="A385" s="11"/>
      <c r="B385" s="11"/>
      <c r="C385" s="11"/>
      <c r="D385" s="12" t="s">
        <v>388</v>
      </c>
      <c r="E385" s="12" t="s">
        <v>389</v>
      </c>
      <c r="F385" s="13">
        <v>4892.71</v>
      </c>
      <c r="G385" s="13">
        <v>5350</v>
      </c>
      <c r="H385" s="13">
        <v>5350</v>
      </c>
    </row>
    <row r="386" spans="1:8" x14ac:dyDescent="0.25">
      <c r="A386" s="11"/>
      <c r="B386" s="11"/>
      <c r="C386" s="11"/>
      <c r="D386" s="12" t="s">
        <v>440</v>
      </c>
      <c r="E386" s="12" t="s">
        <v>441</v>
      </c>
      <c r="F386" s="13">
        <v>19779.939999999999</v>
      </c>
      <c r="G386" s="13">
        <v>18000</v>
      </c>
      <c r="H386" s="13">
        <v>18000</v>
      </c>
    </row>
    <row r="387" spans="1:8" x14ac:dyDescent="0.25">
      <c r="A387" s="11"/>
      <c r="B387" s="11"/>
      <c r="C387" s="11"/>
      <c r="D387" s="12" t="s">
        <v>350</v>
      </c>
      <c r="E387" s="12" t="s">
        <v>351</v>
      </c>
      <c r="F387" s="13">
        <v>11</v>
      </c>
      <c r="G387" s="13">
        <v>0</v>
      </c>
      <c r="H387" s="13">
        <v>0</v>
      </c>
    </row>
    <row r="388" spans="1:8" x14ac:dyDescent="0.25">
      <c r="A388" s="11"/>
      <c r="B388" s="11"/>
      <c r="C388" s="11"/>
      <c r="D388" s="12" t="s">
        <v>442</v>
      </c>
      <c r="E388" s="12" t="s">
        <v>443</v>
      </c>
      <c r="F388" s="13">
        <v>679.52</v>
      </c>
      <c r="G388" s="13">
        <v>500</v>
      </c>
      <c r="H388" s="13">
        <v>500</v>
      </c>
    </row>
    <row r="389" spans="1:8" x14ac:dyDescent="0.25">
      <c r="A389" s="11"/>
      <c r="B389" s="11"/>
      <c r="C389" s="11"/>
      <c r="D389" s="12" t="s">
        <v>444</v>
      </c>
      <c r="E389" s="12" t="s">
        <v>445</v>
      </c>
      <c r="F389" s="13">
        <v>1367.72</v>
      </c>
      <c r="G389" s="13">
        <v>1000</v>
      </c>
      <c r="H389" s="13">
        <v>1000</v>
      </c>
    </row>
    <row r="390" spans="1:8" x14ac:dyDescent="0.25">
      <c r="A390" s="11"/>
      <c r="B390" s="11"/>
      <c r="C390" s="11"/>
      <c r="D390" s="12" t="s">
        <v>446</v>
      </c>
      <c r="E390" s="12" t="s">
        <v>447</v>
      </c>
      <c r="F390" s="13">
        <v>123.94</v>
      </c>
      <c r="G390" s="13">
        <v>0</v>
      </c>
      <c r="H390" s="13">
        <v>0</v>
      </c>
    </row>
    <row r="391" spans="1:8" x14ac:dyDescent="0.25">
      <c r="A391" s="11"/>
      <c r="B391" s="11"/>
      <c r="C391" s="11"/>
      <c r="D391" s="12" t="s">
        <v>448</v>
      </c>
      <c r="E391" s="12" t="s">
        <v>449</v>
      </c>
      <c r="F391" s="13">
        <v>191.61</v>
      </c>
      <c r="G391" s="13">
        <v>472.28</v>
      </c>
      <c r="H391" s="13">
        <v>472.28</v>
      </c>
    </row>
    <row r="392" spans="1:8" x14ac:dyDescent="0.25">
      <c r="A392" s="11"/>
      <c r="B392" s="11"/>
      <c r="C392" s="11"/>
      <c r="D392" s="12" t="s">
        <v>450</v>
      </c>
      <c r="E392" s="12" t="s">
        <v>451</v>
      </c>
      <c r="F392" s="13">
        <v>648.72</v>
      </c>
      <c r="G392" s="13">
        <v>600</v>
      </c>
      <c r="H392" s="13">
        <v>600</v>
      </c>
    </row>
    <row r="393" spans="1:8" x14ac:dyDescent="0.25">
      <c r="A393" s="11"/>
      <c r="B393" s="11"/>
      <c r="C393" s="11"/>
      <c r="D393" s="12" t="s">
        <v>452</v>
      </c>
      <c r="E393" s="12" t="s">
        <v>453</v>
      </c>
      <c r="F393" s="13">
        <v>0</v>
      </c>
      <c r="G393" s="13">
        <v>110</v>
      </c>
      <c r="H393" s="13">
        <v>110</v>
      </c>
    </row>
    <row r="394" spans="1:8" x14ac:dyDescent="0.25">
      <c r="A394" s="11"/>
      <c r="B394" s="11"/>
      <c r="C394" s="11"/>
      <c r="D394" s="12" t="s">
        <v>243</v>
      </c>
      <c r="E394" s="12" t="s">
        <v>244</v>
      </c>
      <c r="F394" s="13">
        <v>107.13</v>
      </c>
      <c r="G394" s="13">
        <v>81.22</v>
      </c>
      <c r="H394" s="13">
        <v>81.22</v>
      </c>
    </row>
    <row r="395" spans="1:8" x14ac:dyDescent="0.25">
      <c r="A395" s="11"/>
      <c r="B395" s="11"/>
      <c r="C395" s="11"/>
      <c r="D395" s="12" t="s">
        <v>245</v>
      </c>
      <c r="E395" s="12" t="s">
        <v>246</v>
      </c>
      <c r="F395" s="13">
        <v>2022.46</v>
      </c>
      <c r="G395" s="13">
        <v>2500</v>
      </c>
      <c r="H395" s="13">
        <v>2500</v>
      </c>
    </row>
    <row r="396" spans="1:8" x14ac:dyDescent="0.25">
      <c r="A396" s="11"/>
      <c r="B396" s="11"/>
      <c r="C396" s="11"/>
      <c r="D396" s="12" t="s">
        <v>247</v>
      </c>
      <c r="E396" s="12" t="s">
        <v>248</v>
      </c>
      <c r="F396" s="13">
        <v>0</v>
      </c>
      <c r="G396" s="13">
        <v>100</v>
      </c>
      <c r="H396" s="13">
        <v>100</v>
      </c>
    </row>
    <row r="397" spans="1:8" x14ac:dyDescent="0.25">
      <c r="A397" s="11"/>
      <c r="B397" s="11"/>
      <c r="C397" s="11"/>
      <c r="D397" s="12" t="s">
        <v>454</v>
      </c>
      <c r="E397" s="12" t="s">
        <v>455</v>
      </c>
      <c r="F397" s="13">
        <v>4.5</v>
      </c>
      <c r="G397" s="13">
        <v>150</v>
      </c>
      <c r="H397" s="13">
        <v>150</v>
      </c>
    </row>
    <row r="398" spans="1:8" x14ac:dyDescent="0.25">
      <c r="A398" s="11"/>
      <c r="B398" s="11"/>
      <c r="C398" s="11"/>
      <c r="D398" s="12" t="s">
        <v>456</v>
      </c>
      <c r="E398" s="12" t="s">
        <v>457</v>
      </c>
      <c r="F398" s="13">
        <v>0</v>
      </c>
      <c r="G398" s="13">
        <v>1500</v>
      </c>
      <c r="H398" s="13">
        <v>1500</v>
      </c>
    </row>
    <row r="399" spans="1:8" x14ac:dyDescent="0.25">
      <c r="A399" s="11"/>
      <c r="B399" s="11"/>
      <c r="C399" s="11"/>
      <c r="D399" s="12" t="s">
        <v>380</v>
      </c>
      <c r="E399" s="12" t="s">
        <v>381</v>
      </c>
      <c r="F399" s="13">
        <v>360.36</v>
      </c>
      <c r="G399" s="13">
        <v>1183.17</v>
      </c>
      <c r="H399" s="13">
        <v>1183.17</v>
      </c>
    </row>
    <row r="400" spans="1:8" x14ac:dyDescent="0.25">
      <c r="A400" s="11"/>
      <c r="B400" s="11"/>
      <c r="C400" s="11"/>
      <c r="D400" s="12" t="s">
        <v>458</v>
      </c>
      <c r="E400" s="12" t="s">
        <v>459</v>
      </c>
      <c r="F400" s="13">
        <v>0</v>
      </c>
      <c r="G400" s="13">
        <v>100</v>
      </c>
      <c r="H400" s="13">
        <v>100</v>
      </c>
    </row>
    <row r="401" spans="1:8" x14ac:dyDescent="0.25">
      <c r="A401" s="11"/>
      <c r="B401" s="11"/>
      <c r="C401" s="11"/>
      <c r="D401" s="12" t="s">
        <v>460</v>
      </c>
      <c r="E401" s="12" t="s">
        <v>461</v>
      </c>
      <c r="F401" s="13">
        <v>0</v>
      </c>
      <c r="G401" s="13">
        <v>550</v>
      </c>
      <c r="H401" s="13">
        <v>550</v>
      </c>
    </row>
    <row r="402" spans="1:8" x14ac:dyDescent="0.25">
      <c r="A402" s="11"/>
      <c r="B402" s="11"/>
      <c r="C402" s="11"/>
      <c r="D402" s="12" t="s">
        <v>208</v>
      </c>
      <c r="E402" s="12" t="s">
        <v>209</v>
      </c>
      <c r="F402" s="13">
        <v>36.6</v>
      </c>
      <c r="G402" s="13">
        <v>0</v>
      </c>
      <c r="H402" s="13">
        <v>0</v>
      </c>
    </row>
    <row r="403" spans="1:8" x14ac:dyDescent="0.25">
      <c r="A403" s="11"/>
      <c r="B403" s="11"/>
      <c r="C403" s="11"/>
      <c r="D403" s="12" t="s">
        <v>462</v>
      </c>
      <c r="E403" s="12" t="s">
        <v>463</v>
      </c>
      <c r="F403" s="13">
        <v>362.3</v>
      </c>
      <c r="G403" s="13">
        <v>2200</v>
      </c>
      <c r="H403" s="13">
        <v>2200</v>
      </c>
    </row>
    <row r="404" spans="1:8" x14ac:dyDescent="0.25">
      <c r="A404" s="11"/>
      <c r="B404" s="11"/>
      <c r="C404" s="11"/>
      <c r="D404" s="12" t="s">
        <v>464</v>
      </c>
      <c r="E404" s="12" t="s">
        <v>465</v>
      </c>
      <c r="F404" s="13">
        <v>358.41</v>
      </c>
      <c r="G404" s="13">
        <v>100</v>
      </c>
      <c r="H404" s="13">
        <v>100</v>
      </c>
    </row>
    <row r="405" spans="1:8" x14ac:dyDescent="0.25">
      <c r="A405" s="11"/>
      <c r="B405" s="11"/>
      <c r="C405" s="11"/>
      <c r="D405" s="12" t="s">
        <v>175</v>
      </c>
      <c r="E405" s="12" t="s">
        <v>176</v>
      </c>
      <c r="F405" s="13">
        <v>5735.82</v>
      </c>
      <c r="G405" s="13">
        <v>5000</v>
      </c>
      <c r="H405" s="13">
        <v>5000</v>
      </c>
    </row>
    <row r="406" spans="1:8" x14ac:dyDescent="0.25">
      <c r="A406" s="14"/>
      <c r="B406" s="14"/>
      <c r="C406" s="15" t="s">
        <v>466</v>
      </c>
      <c r="D406" s="14"/>
      <c r="E406" s="15" t="s">
        <v>467</v>
      </c>
      <c r="F406" s="16">
        <f>+F407</f>
        <v>50882.46</v>
      </c>
      <c r="G406" s="16">
        <f>+G407</f>
        <v>56541.49</v>
      </c>
      <c r="H406" s="16">
        <f>+H407</f>
        <v>56541.49</v>
      </c>
    </row>
    <row r="407" spans="1:8" x14ac:dyDescent="0.25">
      <c r="A407" s="11"/>
      <c r="B407" s="11"/>
      <c r="C407" s="11"/>
      <c r="D407" s="12" t="s">
        <v>179</v>
      </c>
      <c r="E407" s="12" t="s">
        <v>180</v>
      </c>
      <c r="F407" s="13">
        <f>+F408</f>
        <v>50882.46</v>
      </c>
      <c r="G407" s="13">
        <f>+G408</f>
        <v>56541.49</v>
      </c>
      <c r="H407" s="13">
        <f>+H408</f>
        <v>56541.49</v>
      </c>
    </row>
    <row r="408" spans="1:8" x14ac:dyDescent="0.25">
      <c r="A408" s="11"/>
      <c r="B408" s="11"/>
      <c r="C408" s="11"/>
      <c r="D408" s="12" t="s">
        <v>468</v>
      </c>
      <c r="E408" s="12" t="s">
        <v>469</v>
      </c>
      <c r="F408" s="13">
        <f>+F409</f>
        <v>50882.46</v>
      </c>
      <c r="G408" s="13">
        <f>+G409</f>
        <v>56541.49</v>
      </c>
      <c r="H408" s="13">
        <f>+H409</f>
        <v>56541.49</v>
      </c>
    </row>
    <row r="409" spans="1:8" x14ac:dyDescent="0.25">
      <c r="A409" s="11"/>
      <c r="B409" s="11"/>
      <c r="C409" s="11"/>
      <c r="D409" s="12" t="s">
        <v>470</v>
      </c>
      <c r="E409" s="12" t="s">
        <v>471</v>
      </c>
      <c r="F409" s="13">
        <v>50882.46</v>
      </c>
      <c r="G409" s="13">
        <v>56541.49</v>
      </c>
      <c r="H409" s="13">
        <v>56541.49</v>
      </c>
    </row>
    <row r="410" spans="1:8" x14ac:dyDescent="0.25">
      <c r="A410" s="11"/>
      <c r="B410" s="12" t="s">
        <v>472</v>
      </c>
      <c r="C410" s="11"/>
      <c r="D410" s="11"/>
      <c r="E410" s="12" t="s">
        <v>473</v>
      </c>
      <c r="F410" s="13">
        <f>+F411</f>
        <v>8975.7799999999988</v>
      </c>
      <c r="G410" s="13">
        <f>+G411</f>
        <v>11500</v>
      </c>
      <c r="H410" s="13">
        <f>+H411</f>
        <v>11500</v>
      </c>
    </row>
    <row r="411" spans="1:8" x14ac:dyDescent="0.25">
      <c r="A411" s="14"/>
      <c r="B411" s="14"/>
      <c r="C411" s="15" t="s">
        <v>474</v>
      </c>
      <c r="D411" s="14"/>
      <c r="E411" s="15" t="s">
        <v>475</v>
      </c>
      <c r="F411" s="16">
        <f>+F412+F417</f>
        <v>8975.7799999999988</v>
      </c>
      <c r="G411" s="16">
        <f>+G412+G417</f>
        <v>11500</v>
      </c>
      <c r="H411" s="16">
        <f>+H412+H417</f>
        <v>11500</v>
      </c>
    </row>
    <row r="412" spans="1:8" x14ac:dyDescent="0.25">
      <c r="A412" s="11"/>
      <c r="B412" s="11"/>
      <c r="C412" s="11"/>
      <c r="D412" s="12" t="s">
        <v>165</v>
      </c>
      <c r="E412" s="12" t="s">
        <v>166</v>
      </c>
      <c r="F412" s="13">
        <f>+F413</f>
        <v>708.81</v>
      </c>
      <c r="G412" s="13">
        <f>+G413</f>
        <v>500</v>
      </c>
      <c r="H412" s="13">
        <f>+H413</f>
        <v>500</v>
      </c>
    </row>
    <row r="413" spans="1:8" x14ac:dyDescent="0.25">
      <c r="A413" s="11"/>
      <c r="B413" s="11"/>
      <c r="C413" s="11"/>
      <c r="D413" s="12" t="s">
        <v>167</v>
      </c>
      <c r="E413" s="12" t="s">
        <v>168</v>
      </c>
      <c r="F413" s="13">
        <f>+F414+F415+F416</f>
        <v>708.81</v>
      </c>
      <c r="G413" s="13">
        <f>+G414+G415+G416</f>
        <v>500</v>
      </c>
      <c r="H413" s="13">
        <f>+H414+H415+H416</f>
        <v>500</v>
      </c>
    </row>
    <row r="414" spans="1:8" x14ac:dyDescent="0.25">
      <c r="A414" s="11"/>
      <c r="B414" s="11"/>
      <c r="C414" s="11"/>
      <c r="D414" s="12" t="s">
        <v>257</v>
      </c>
      <c r="E414" s="12" t="s">
        <v>258</v>
      </c>
      <c r="F414" s="13">
        <v>0</v>
      </c>
      <c r="G414" s="13">
        <v>300</v>
      </c>
      <c r="H414" s="13">
        <v>300</v>
      </c>
    </row>
    <row r="415" spans="1:8" x14ac:dyDescent="0.25">
      <c r="A415" s="11"/>
      <c r="B415" s="11"/>
      <c r="C415" s="11"/>
      <c r="D415" s="12" t="s">
        <v>267</v>
      </c>
      <c r="E415" s="12" t="s">
        <v>268</v>
      </c>
      <c r="F415" s="13">
        <v>416.99</v>
      </c>
      <c r="G415" s="13">
        <v>200</v>
      </c>
      <c r="H415" s="13">
        <v>200</v>
      </c>
    </row>
    <row r="416" spans="1:8" x14ac:dyDescent="0.25">
      <c r="A416" s="11"/>
      <c r="B416" s="11"/>
      <c r="C416" s="11"/>
      <c r="D416" s="12" t="s">
        <v>384</v>
      </c>
      <c r="E416" s="12" t="s">
        <v>385</v>
      </c>
      <c r="F416" s="13">
        <v>291.82</v>
      </c>
      <c r="G416" s="13">
        <v>0</v>
      </c>
      <c r="H416" s="13">
        <v>0</v>
      </c>
    </row>
    <row r="417" spans="1:8" x14ac:dyDescent="0.25">
      <c r="A417" s="11"/>
      <c r="B417" s="11"/>
      <c r="C417" s="11"/>
      <c r="D417" s="12" t="s">
        <v>187</v>
      </c>
      <c r="E417" s="12" t="s">
        <v>188</v>
      </c>
      <c r="F417" s="13">
        <f>+F418</f>
        <v>8266.9699999999993</v>
      </c>
      <c r="G417" s="13">
        <f>+G418</f>
        <v>11000</v>
      </c>
      <c r="H417" s="13">
        <f>+H418</f>
        <v>11000</v>
      </c>
    </row>
    <row r="418" spans="1:8" x14ac:dyDescent="0.25">
      <c r="A418" s="11"/>
      <c r="B418" s="11"/>
      <c r="C418" s="11"/>
      <c r="D418" s="12" t="s">
        <v>189</v>
      </c>
      <c r="E418" s="12" t="s">
        <v>190</v>
      </c>
      <c r="F418" s="13">
        <f>+F419+F420+F421+F422+F423+F424+F425+F426</f>
        <v>8266.9699999999993</v>
      </c>
      <c r="G418" s="13">
        <f>+G419+G420+G421+G422+G423+G424+G425+G426</f>
        <v>11000</v>
      </c>
      <c r="H418" s="13">
        <f>+H419+H420+H421+H422+H423+H424+H425+H426</f>
        <v>11000</v>
      </c>
    </row>
    <row r="419" spans="1:8" x14ac:dyDescent="0.25">
      <c r="A419" s="11"/>
      <c r="B419" s="11"/>
      <c r="C419" s="11"/>
      <c r="D419" s="12" t="s">
        <v>476</v>
      </c>
      <c r="E419" s="12" t="s">
        <v>477</v>
      </c>
      <c r="F419" s="13">
        <v>1634.19</v>
      </c>
      <c r="G419" s="13">
        <v>2400</v>
      </c>
      <c r="H419" s="13">
        <v>2400</v>
      </c>
    </row>
    <row r="420" spans="1:8" x14ac:dyDescent="0.25">
      <c r="A420" s="11"/>
      <c r="B420" s="11"/>
      <c r="C420" s="11"/>
      <c r="D420" s="12" t="s">
        <v>478</v>
      </c>
      <c r="E420" s="12" t="s">
        <v>479</v>
      </c>
      <c r="F420" s="13">
        <v>1823.42</v>
      </c>
      <c r="G420" s="13">
        <v>1000</v>
      </c>
      <c r="H420" s="13">
        <v>1000</v>
      </c>
    </row>
    <row r="421" spans="1:8" x14ac:dyDescent="0.25">
      <c r="A421" s="11"/>
      <c r="B421" s="11"/>
      <c r="C421" s="11"/>
      <c r="D421" s="12" t="s">
        <v>480</v>
      </c>
      <c r="E421" s="12" t="s">
        <v>481</v>
      </c>
      <c r="F421" s="13">
        <v>2274.31</v>
      </c>
      <c r="G421" s="13">
        <v>2700</v>
      </c>
      <c r="H421" s="13">
        <v>2700</v>
      </c>
    </row>
    <row r="422" spans="1:8" x14ac:dyDescent="0.25">
      <c r="A422" s="11"/>
      <c r="B422" s="11"/>
      <c r="C422" s="11"/>
      <c r="D422" s="12" t="s">
        <v>482</v>
      </c>
      <c r="E422" s="12" t="s">
        <v>483</v>
      </c>
      <c r="F422" s="13">
        <v>1598.99</v>
      </c>
      <c r="G422" s="13">
        <v>0</v>
      </c>
      <c r="H422" s="13">
        <v>0</v>
      </c>
    </row>
    <row r="423" spans="1:8" x14ac:dyDescent="0.25">
      <c r="A423" s="11"/>
      <c r="B423" s="11"/>
      <c r="C423" s="11"/>
      <c r="D423" s="12" t="s">
        <v>484</v>
      </c>
      <c r="E423" s="12" t="s">
        <v>485</v>
      </c>
      <c r="F423" s="13">
        <v>768</v>
      </c>
      <c r="G423" s="13">
        <v>500</v>
      </c>
      <c r="H423" s="13">
        <v>500</v>
      </c>
    </row>
    <row r="424" spans="1:8" x14ac:dyDescent="0.25">
      <c r="A424" s="11"/>
      <c r="B424" s="11"/>
      <c r="C424" s="11"/>
      <c r="D424" s="12" t="s">
        <v>486</v>
      </c>
      <c r="E424" s="12" t="s">
        <v>487</v>
      </c>
      <c r="F424" s="13">
        <v>0</v>
      </c>
      <c r="G424" s="13">
        <v>600</v>
      </c>
      <c r="H424" s="13">
        <v>600</v>
      </c>
    </row>
    <row r="425" spans="1:8" x14ac:dyDescent="0.25">
      <c r="A425" s="11"/>
      <c r="B425" s="11"/>
      <c r="C425" s="11"/>
      <c r="D425" s="12" t="s">
        <v>191</v>
      </c>
      <c r="E425" s="12" t="s">
        <v>192</v>
      </c>
      <c r="F425" s="13">
        <v>168.06</v>
      </c>
      <c r="G425" s="13">
        <v>3500</v>
      </c>
      <c r="H425" s="13">
        <v>3500</v>
      </c>
    </row>
    <row r="426" spans="1:8" x14ac:dyDescent="0.25">
      <c r="A426" s="11"/>
      <c r="B426" s="11"/>
      <c r="C426" s="11"/>
      <c r="D426" s="12" t="s">
        <v>488</v>
      </c>
      <c r="E426" s="12" t="s">
        <v>489</v>
      </c>
      <c r="F426" s="13">
        <v>0</v>
      </c>
      <c r="G426" s="13">
        <v>300</v>
      </c>
      <c r="H426" s="13">
        <v>300</v>
      </c>
    </row>
    <row r="427" spans="1:8" x14ac:dyDescent="0.25">
      <c r="A427" s="3"/>
      <c r="B427" s="2" t="s">
        <v>490</v>
      </c>
      <c r="C427" s="3"/>
      <c r="D427" s="3"/>
      <c r="E427" s="2" t="s">
        <v>491</v>
      </c>
      <c r="F427" s="4">
        <f>+F428</f>
        <v>212372.26</v>
      </c>
      <c r="G427" s="4">
        <f>+G428</f>
        <v>226129.9</v>
      </c>
      <c r="H427" s="4">
        <f>+H428</f>
        <v>226129.9</v>
      </c>
    </row>
    <row r="428" spans="1:8" x14ac:dyDescent="0.25">
      <c r="A428" s="8"/>
      <c r="B428" s="9" t="s">
        <v>492</v>
      </c>
      <c r="C428" s="8"/>
      <c r="D428" s="8"/>
      <c r="E428" s="9" t="s">
        <v>493</v>
      </c>
      <c r="F428" s="10">
        <f>+F429+F469</f>
        <v>212372.26</v>
      </c>
      <c r="G428" s="10">
        <f>+G429+G469</f>
        <v>226129.9</v>
      </c>
      <c r="H428" s="10">
        <f>+H429+H469</f>
        <v>226129.9</v>
      </c>
    </row>
    <row r="429" spans="1:8" x14ac:dyDescent="0.25">
      <c r="A429" s="11"/>
      <c r="B429" s="12" t="s">
        <v>494</v>
      </c>
      <c r="C429" s="11"/>
      <c r="D429" s="11"/>
      <c r="E429" s="12" t="s">
        <v>495</v>
      </c>
      <c r="F429" s="13">
        <f>+F430+F457+F465</f>
        <v>48842.5</v>
      </c>
      <c r="G429" s="13">
        <f>+G430+G457+G465</f>
        <v>60215.88</v>
      </c>
      <c r="H429" s="13">
        <f>+H430+H457+H465</f>
        <v>60215.880000000005</v>
      </c>
    </row>
    <row r="430" spans="1:8" x14ac:dyDescent="0.25">
      <c r="A430" s="14"/>
      <c r="B430" s="14"/>
      <c r="C430" s="15" t="s">
        <v>496</v>
      </c>
      <c r="D430" s="14"/>
      <c r="E430" s="15" t="s">
        <v>497</v>
      </c>
      <c r="F430" s="16">
        <f>+F431+F453</f>
        <v>45040.639999999999</v>
      </c>
      <c r="G430" s="16">
        <f>+G431+G453</f>
        <v>56414</v>
      </c>
      <c r="H430" s="16">
        <f>+H431+H453</f>
        <v>53890.880000000005</v>
      </c>
    </row>
    <row r="431" spans="1:8" x14ac:dyDescent="0.25">
      <c r="A431" s="11"/>
      <c r="B431" s="11"/>
      <c r="C431" s="11"/>
      <c r="D431" s="12" t="s">
        <v>165</v>
      </c>
      <c r="E431" s="12" t="s">
        <v>166</v>
      </c>
      <c r="F431" s="13">
        <f>+F432</f>
        <v>37941.040000000001</v>
      </c>
      <c r="G431" s="13">
        <f>+G432</f>
        <v>51414</v>
      </c>
      <c r="H431" s="13">
        <f>+H432</f>
        <v>48890.880000000005</v>
      </c>
    </row>
    <row r="432" spans="1:8" x14ac:dyDescent="0.25">
      <c r="A432" s="11"/>
      <c r="B432" s="11"/>
      <c r="C432" s="11"/>
      <c r="D432" s="12" t="s">
        <v>167</v>
      </c>
      <c r="E432" s="12" t="s">
        <v>168</v>
      </c>
      <c r="F432" s="13">
        <f>+F433+F434+F435+F436+F437+F438+F439+F440+F441+F442+F443+F444+F445+F446+F447+F448+F449+F450+F451+F452</f>
        <v>37941.040000000001</v>
      </c>
      <c r="G432" s="13">
        <f>+G433+G434+G435+G436+G437+G438+G439+G440+G441+G442+G443+G444+G445+G446+G447+G448+G449+G450+G451+G452</f>
        <v>51414</v>
      </c>
      <c r="H432" s="13">
        <f>+H433+H434+H435+H436+H437+H438+H439+H440+H441+H442+H443+H444+H445+H446+H447+H448+H449+H450+H451+H452</f>
        <v>48890.880000000005</v>
      </c>
    </row>
    <row r="433" spans="1:8" x14ac:dyDescent="0.25">
      <c r="A433" s="11"/>
      <c r="B433" s="11"/>
      <c r="C433" s="11"/>
      <c r="D433" s="12" t="s">
        <v>434</v>
      </c>
      <c r="E433" s="12" t="s">
        <v>435</v>
      </c>
      <c r="F433" s="13">
        <v>0</v>
      </c>
      <c r="G433" s="13">
        <v>20</v>
      </c>
      <c r="H433" s="13">
        <v>20</v>
      </c>
    </row>
    <row r="434" spans="1:8" x14ac:dyDescent="0.25">
      <c r="A434" s="11"/>
      <c r="B434" s="11"/>
      <c r="C434" s="11"/>
      <c r="D434" s="12" t="s">
        <v>265</v>
      </c>
      <c r="E434" s="12" t="s">
        <v>266</v>
      </c>
      <c r="F434" s="13">
        <v>0</v>
      </c>
      <c r="G434" s="13">
        <v>200</v>
      </c>
      <c r="H434" s="13">
        <v>200</v>
      </c>
    </row>
    <row r="435" spans="1:8" x14ac:dyDescent="0.25">
      <c r="A435" s="11"/>
      <c r="B435" s="11"/>
      <c r="C435" s="11"/>
      <c r="D435" s="12" t="s">
        <v>267</v>
      </c>
      <c r="E435" s="12" t="s">
        <v>268</v>
      </c>
      <c r="F435" s="13">
        <v>2142.19</v>
      </c>
      <c r="G435" s="13">
        <v>1500</v>
      </c>
      <c r="H435" s="13">
        <v>1500</v>
      </c>
    </row>
    <row r="436" spans="1:8" x14ac:dyDescent="0.25">
      <c r="A436" s="11"/>
      <c r="B436" s="11"/>
      <c r="C436" s="11"/>
      <c r="D436" s="12" t="s">
        <v>498</v>
      </c>
      <c r="E436" s="12" t="s">
        <v>499</v>
      </c>
      <c r="F436" s="13">
        <v>15055.73</v>
      </c>
      <c r="G436" s="13">
        <v>20000</v>
      </c>
      <c r="H436" s="13">
        <v>20000</v>
      </c>
    </row>
    <row r="437" spans="1:8" x14ac:dyDescent="0.25">
      <c r="A437" s="11"/>
      <c r="B437" s="11"/>
      <c r="C437" s="11"/>
      <c r="D437" s="12" t="s">
        <v>271</v>
      </c>
      <c r="E437" s="12" t="s">
        <v>272</v>
      </c>
      <c r="F437" s="13">
        <v>1134.3599999999999</v>
      </c>
      <c r="G437" s="13">
        <v>3000</v>
      </c>
      <c r="H437" s="13">
        <v>3000</v>
      </c>
    </row>
    <row r="438" spans="1:8" x14ac:dyDescent="0.25">
      <c r="A438" s="11"/>
      <c r="B438" s="11"/>
      <c r="C438" s="11"/>
      <c r="D438" s="12" t="s">
        <v>388</v>
      </c>
      <c r="E438" s="12" t="s">
        <v>389</v>
      </c>
      <c r="F438" s="13">
        <v>702.22</v>
      </c>
      <c r="G438" s="13">
        <v>500</v>
      </c>
      <c r="H438" s="13">
        <v>500</v>
      </c>
    </row>
    <row r="439" spans="1:8" x14ac:dyDescent="0.25">
      <c r="A439" s="11"/>
      <c r="B439" s="11"/>
      <c r="C439" s="11"/>
      <c r="D439" s="12" t="s">
        <v>442</v>
      </c>
      <c r="E439" s="12" t="s">
        <v>443</v>
      </c>
      <c r="F439" s="13">
        <v>613.97</v>
      </c>
      <c r="G439" s="13">
        <v>1000</v>
      </c>
      <c r="H439" s="13">
        <v>1000</v>
      </c>
    </row>
    <row r="440" spans="1:8" x14ac:dyDescent="0.25">
      <c r="A440" s="11"/>
      <c r="B440" s="11"/>
      <c r="C440" s="11"/>
      <c r="D440" s="12" t="s">
        <v>444</v>
      </c>
      <c r="E440" s="12" t="s">
        <v>445</v>
      </c>
      <c r="F440" s="13">
        <v>1424.25</v>
      </c>
      <c r="G440" s="13">
        <v>3000</v>
      </c>
      <c r="H440" s="13">
        <v>3000</v>
      </c>
    </row>
    <row r="441" spans="1:8" x14ac:dyDescent="0.25">
      <c r="A441" s="11"/>
      <c r="B441" s="11"/>
      <c r="C441" s="11"/>
      <c r="D441" s="12" t="s">
        <v>446</v>
      </c>
      <c r="E441" s="12" t="s">
        <v>447</v>
      </c>
      <c r="F441" s="13">
        <v>0</v>
      </c>
      <c r="G441" s="13">
        <v>100</v>
      </c>
      <c r="H441" s="13">
        <v>100</v>
      </c>
    </row>
    <row r="442" spans="1:8" x14ac:dyDescent="0.25">
      <c r="A442" s="11"/>
      <c r="B442" s="11"/>
      <c r="C442" s="11"/>
      <c r="D442" s="12" t="s">
        <v>448</v>
      </c>
      <c r="E442" s="12" t="s">
        <v>449</v>
      </c>
      <c r="F442" s="13">
        <v>282.79000000000002</v>
      </c>
      <c r="G442" s="13">
        <v>1000</v>
      </c>
      <c r="H442" s="13">
        <v>1000</v>
      </c>
    </row>
    <row r="443" spans="1:8" x14ac:dyDescent="0.25">
      <c r="A443" s="11"/>
      <c r="B443" s="11"/>
      <c r="C443" s="11"/>
      <c r="D443" s="12" t="s">
        <v>450</v>
      </c>
      <c r="E443" s="12" t="s">
        <v>451</v>
      </c>
      <c r="F443" s="13">
        <v>886.06</v>
      </c>
      <c r="G443" s="13">
        <v>2000</v>
      </c>
      <c r="H443" s="13">
        <v>2000</v>
      </c>
    </row>
    <row r="444" spans="1:8" x14ac:dyDescent="0.25">
      <c r="A444" s="11"/>
      <c r="B444" s="11"/>
      <c r="C444" s="11"/>
      <c r="D444" s="12" t="s">
        <v>452</v>
      </c>
      <c r="E444" s="12" t="s">
        <v>453</v>
      </c>
      <c r="F444" s="13">
        <v>110</v>
      </c>
      <c r="G444" s="13">
        <v>125</v>
      </c>
      <c r="H444" s="13">
        <v>125</v>
      </c>
    </row>
    <row r="445" spans="1:8" x14ac:dyDescent="0.25">
      <c r="A445" s="11"/>
      <c r="B445" s="11"/>
      <c r="C445" s="11"/>
      <c r="D445" s="12" t="s">
        <v>500</v>
      </c>
      <c r="E445" s="12" t="s">
        <v>501</v>
      </c>
      <c r="F445" s="13">
        <v>0</v>
      </c>
      <c r="G445" s="13">
        <v>200</v>
      </c>
      <c r="H445" s="13">
        <v>200</v>
      </c>
    </row>
    <row r="446" spans="1:8" x14ac:dyDescent="0.25">
      <c r="A446" s="11"/>
      <c r="B446" s="11"/>
      <c r="C446" s="11"/>
      <c r="D446" s="12" t="s">
        <v>502</v>
      </c>
      <c r="E446" s="12" t="s">
        <v>503</v>
      </c>
      <c r="F446" s="13">
        <v>0</v>
      </c>
      <c r="G446" s="13">
        <v>500</v>
      </c>
      <c r="H446" s="13">
        <v>500</v>
      </c>
    </row>
    <row r="447" spans="1:8" x14ac:dyDescent="0.25">
      <c r="A447" s="11"/>
      <c r="B447" s="11"/>
      <c r="C447" s="11"/>
      <c r="D447" s="12" t="s">
        <v>245</v>
      </c>
      <c r="E447" s="12" t="s">
        <v>246</v>
      </c>
      <c r="F447" s="13">
        <v>0</v>
      </c>
      <c r="G447" s="13">
        <v>200</v>
      </c>
      <c r="H447" s="13">
        <v>200</v>
      </c>
    </row>
    <row r="448" spans="1:8" x14ac:dyDescent="0.25">
      <c r="A448" s="11"/>
      <c r="B448" s="11"/>
      <c r="C448" s="11"/>
      <c r="D448" s="12" t="s">
        <v>380</v>
      </c>
      <c r="E448" s="12" t="s">
        <v>381</v>
      </c>
      <c r="F448" s="13">
        <v>351.36</v>
      </c>
      <c r="G448" s="13">
        <v>0</v>
      </c>
      <c r="H448" s="13">
        <v>0</v>
      </c>
    </row>
    <row r="449" spans="1:8" x14ac:dyDescent="0.25">
      <c r="A449" s="11"/>
      <c r="B449" s="11"/>
      <c r="C449" s="11"/>
      <c r="D449" s="12" t="s">
        <v>504</v>
      </c>
      <c r="E449" s="12" t="s">
        <v>505</v>
      </c>
      <c r="F449" s="13">
        <v>3096.72</v>
      </c>
      <c r="G449" s="13">
        <v>3132.12</v>
      </c>
      <c r="H449" s="13">
        <v>3132.12</v>
      </c>
    </row>
    <row r="450" spans="1:8" x14ac:dyDescent="0.25">
      <c r="A450" s="11"/>
      <c r="B450" s="11"/>
      <c r="C450" s="11"/>
      <c r="D450" s="12" t="s">
        <v>173</v>
      </c>
      <c r="E450" s="12" t="s">
        <v>174</v>
      </c>
      <c r="F450" s="13">
        <v>0</v>
      </c>
      <c r="G450" s="13">
        <v>1000</v>
      </c>
      <c r="H450" s="13">
        <v>1000</v>
      </c>
    </row>
    <row r="451" spans="1:8" x14ac:dyDescent="0.25">
      <c r="A451" s="11"/>
      <c r="B451" s="11"/>
      <c r="C451" s="11"/>
      <c r="D451" s="12" t="s">
        <v>169</v>
      </c>
      <c r="E451" s="12" t="s">
        <v>170</v>
      </c>
      <c r="F451" s="13">
        <v>11925.76</v>
      </c>
      <c r="G451" s="13">
        <v>10000</v>
      </c>
      <c r="H451" s="13">
        <v>10000</v>
      </c>
    </row>
    <row r="452" spans="1:8" x14ac:dyDescent="0.25">
      <c r="A452" s="11"/>
      <c r="B452" s="11"/>
      <c r="C452" s="11"/>
      <c r="D452" s="12" t="s">
        <v>175</v>
      </c>
      <c r="E452" s="12" t="s">
        <v>176</v>
      </c>
      <c r="F452" s="13">
        <v>215.63</v>
      </c>
      <c r="G452" s="13">
        <v>3936.88</v>
      </c>
      <c r="H452" s="13">
        <v>1413.76</v>
      </c>
    </row>
    <row r="453" spans="1:8" x14ac:dyDescent="0.25">
      <c r="A453" s="11"/>
      <c r="B453" s="11"/>
      <c r="C453" s="11"/>
      <c r="D453" s="12" t="s">
        <v>187</v>
      </c>
      <c r="E453" s="12" t="s">
        <v>188</v>
      </c>
      <c r="F453" s="13">
        <f>+F454</f>
        <v>7099.6</v>
      </c>
      <c r="G453" s="13">
        <f>+G454</f>
        <v>5000</v>
      </c>
      <c r="H453" s="13">
        <f>+H454</f>
        <v>5000</v>
      </c>
    </row>
    <row r="454" spans="1:8" x14ac:dyDescent="0.25">
      <c r="A454" s="11"/>
      <c r="B454" s="11"/>
      <c r="C454" s="11"/>
      <c r="D454" s="12" t="s">
        <v>189</v>
      </c>
      <c r="E454" s="12" t="s">
        <v>190</v>
      </c>
      <c r="F454" s="13">
        <f>+F455+F456</f>
        <v>7099.6</v>
      </c>
      <c r="G454" s="13">
        <f>+G455+G456</f>
        <v>5000</v>
      </c>
      <c r="H454" s="13">
        <f>+H455+H456</f>
        <v>5000</v>
      </c>
    </row>
    <row r="455" spans="1:8" x14ac:dyDescent="0.25">
      <c r="A455" s="11"/>
      <c r="B455" s="11"/>
      <c r="C455" s="11"/>
      <c r="D455" s="12" t="s">
        <v>484</v>
      </c>
      <c r="E455" s="12" t="s">
        <v>485</v>
      </c>
      <c r="F455" s="13">
        <v>7099.6</v>
      </c>
      <c r="G455" s="13">
        <v>0</v>
      </c>
      <c r="H455" s="13">
        <v>0</v>
      </c>
    </row>
    <row r="456" spans="1:8" x14ac:dyDescent="0.25">
      <c r="A456" s="11"/>
      <c r="B456" s="11"/>
      <c r="C456" s="11"/>
      <c r="D456" s="12" t="s">
        <v>191</v>
      </c>
      <c r="E456" s="12" t="s">
        <v>192</v>
      </c>
      <c r="F456" s="13">
        <v>0</v>
      </c>
      <c r="G456" s="13">
        <v>5000</v>
      </c>
      <c r="H456" s="13">
        <v>5000</v>
      </c>
    </row>
    <row r="457" spans="1:8" x14ac:dyDescent="0.25">
      <c r="A457" s="14"/>
      <c r="B457" s="14"/>
      <c r="C457" s="15" t="s">
        <v>506</v>
      </c>
      <c r="D457" s="14"/>
      <c r="E457" s="15" t="s">
        <v>507</v>
      </c>
      <c r="F457" s="16">
        <f>+F458</f>
        <v>801.88000000000011</v>
      </c>
      <c r="G457" s="16">
        <f>+G458</f>
        <v>801.88</v>
      </c>
      <c r="H457" s="16">
        <f>+H458</f>
        <v>3325</v>
      </c>
    </row>
    <row r="458" spans="1:8" x14ac:dyDescent="0.25">
      <c r="A458" s="11"/>
      <c r="B458" s="11"/>
      <c r="C458" s="11"/>
      <c r="D458" s="12" t="s">
        <v>165</v>
      </c>
      <c r="E458" s="12" t="s">
        <v>166</v>
      </c>
      <c r="F458" s="13">
        <f>+F459</f>
        <v>801.88000000000011</v>
      </c>
      <c r="G458" s="13">
        <f>+G459</f>
        <v>801.88</v>
      </c>
      <c r="H458" s="13">
        <f>+H459</f>
        <v>3325</v>
      </c>
    </row>
    <row r="459" spans="1:8" x14ac:dyDescent="0.25">
      <c r="A459" s="11"/>
      <c r="B459" s="11"/>
      <c r="C459" s="11"/>
      <c r="D459" s="12" t="s">
        <v>167</v>
      </c>
      <c r="E459" s="12" t="s">
        <v>168</v>
      </c>
      <c r="F459" s="13">
        <f>+F460+F461+F462+F463+F464</f>
        <v>801.88000000000011</v>
      </c>
      <c r="G459" s="13">
        <f>+G460+G461+G462+G463+G464</f>
        <v>801.88</v>
      </c>
      <c r="H459" s="13">
        <f>+H460+H461+H462+H463+H464</f>
        <v>3325</v>
      </c>
    </row>
    <row r="460" spans="1:8" x14ac:dyDescent="0.25">
      <c r="A460" s="11"/>
      <c r="B460" s="11"/>
      <c r="C460" s="11"/>
      <c r="D460" s="12" t="s">
        <v>267</v>
      </c>
      <c r="E460" s="12" t="s">
        <v>268</v>
      </c>
      <c r="F460" s="13">
        <v>374.41</v>
      </c>
      <c r="G460" s="13">
        <v>0</v>
      </c>
      <c r="H460" s="13">
        <v>0</v>
      </c>
    </row>
    <row r="461" spans="1:8" x14ac:dyDescent="0.25">
      <c r="A461" s="11"/>
      <c r="B461" s="11"/>
      <c r="C461" s="11"/>
      <c r="D461" s="12" t="s">
        <v>508</v>
      </c>
      <c r="E461" s="12" t="s">
        <v>509</v>
      </c>
      <c r="F461" s="13">
        <v>142.03</v>
      </c>
      <c r="G461" s="13">
        <v>0</v>
      </c>
      <c r="H461" s="13">
        <v>0</v>
      </c>
    </row>
    <row r="462" spans="1:8" x14ac:dyDescent="0.25">
      <c r="A462" s="11"/>
      <c r="B462" s="11"/>
      <c r="C462" s="11"/>
      <c r="D462" s="12" t="s">
        <v>271</v>
      </c>
      <c r="E462" s="12" t="s">
        <v>272</v>
      </c>
      <c r="F462" s="13">
        <v>140.37</v>
      </c>
      <c r="G462" s="13">
        <v>0</v>
      </c>
      <c r="H462" s="13">
        <v>0</v>
      </c>
    </row>
    <row r="463" spans="1:8" x14ac:dyDescent="0.25">
      <c r="A463" s="11"/>
      <c r="B463" s="11"/>
      <c r="C463" s="11"/>
      <c r="D463" s="12" t="s">
        <v>442</v>
      </c>
      <c r="E463" s="12" t="s">
        <v>443</v>
      </c>
      <c r="F463" s="13">
        <v>68.58</v>
      </c>
      <c r="G463" s="13">
        <v>0</v>
      </c>
      <c r="H463" s="13">
        <v>0</v>
      </c>
    </row>
    <row r="464" spans="1:8" x14ac:dyDescent="0.25">
      <c r="A464" s="11"/>
      <c r="B464" s="11"/>
      <c r="C464" s="11"/>
      <c r="D464" s="12" t="s">
        <v>175</v>
      </c>
      <c r="E464" s="12" t="s">
        <v>176</v>
      </c>
      <c r="F464" s="13">
        <v>76.489999999999995</v>
      </c>
      <c r="G464" s="13">
        <v>801.88</v>
      </c>
      <c r="H464" s="13">
        <v>3325</v>
      </c>
    </row>
    <row r="465" spans="1:8" x14ac:dyDescent="0.25">
      <c r="A465" s="14"/>
      <c r="B465" s="14"/>
      <c r="C465" s="15" t="s">
        <v>510</v>
      </c>
      <c r="D465" s="14"/>
      <c r="E465" s="15" t="s">
        <v>511</v>
      </c>
      <c r="F465" s="16">
        <f>+F466</f>
        <v>2999.98</v>
      </c>
      <c r="G465" s="16">
        <f>+G466</f>
        <v>3000</v>
      </c>
      <c r="H465" s="16">
        <f>+H466</f>
        <v>3000</v>
      </c>
    </row>
    <row r="466" spans="1:8" x14ac:dyDescent="0.25">
      <c r="A466" s="11"/>
      <c r="B466" s="11"/>
      <c r="C466" s="11"/>
      <c r="D466" s="12" t="s">
        <v>187</v>
      </c>
      <c r="E466" s="12" t="s">
        <v>188</v>
      </c>
      <c r="F466" s="13">
        <f>+F467</f>
        <v>2999.98</v>
      </c>
      <c r="G466" s="13">
        <f>+G467</f>
        <v>3000</v>
      </c>
      <c r="H466" s="13">
        <f>+H467</f>
        <v>3000</v>
      </c>
    </row>
    <row r="467" spans="1:8" x14ac:dyDescent="0.25">
      <c r="A467" s="11"/>
      <c r="B467" s="11"/>
      <c r="C467" s="11"/>
      <c r="D467" s="12" t="s">
        <v>189</v>
      </c>
      <c r="E467" s="12" t="s">
        <v>190</v>
      </c>
      <c r="F467" s="13">
        <f>+F468</f>
        <v>2999.98</v>
      </c>
      <c r="G467" s="13">
        <f>+G468</f>
        <v>3000</v>
      </c>
      <c r="H467" s="13">
        <f>+H468</f>
        <v>3000</v>
      </c>
    </row>
    <row r="468" spans="1:8" x14ac:dyDescent="0.25">
      <c r="A468" s="11"/>
      <c r="B468" s="11"/>
      <c r="C468" s="11"/>
      <c r="D468" s="12" t="s">
        <v>295</v>
      </c>
      <c r="E468" s="12" t="s">
        <v>296</v>
      </c>
      <c r="F468" s="13">
        <v>2999.98</v>
      </c>
      <c r="G468" s="13">
        <v>3000</v>
      </c>
      <c r="H468" s="13">
        <v>3000</v>
      </c>
    </row>
    <row r="469" spans="1:8" x14ac:dyDescent="0.25">
      <c r="A469" s="11"/>
      <c r="B469" s="12" t="s">
        <v>512</v>
      </c>
      <c r="C469" s="11"/>
      <c r="D469" s="11"/>
      <c r="E469" s="12" t="s">
        <v>513</v>
      </c>
      <c r="F469" s="13">
        <f>+F470+F475+F485+F489+F500+F504</f>
        <v>163529.76</v>
      </c>
      <c r="G469" s="13">
        <f>+G470+G475+G485+G489+G500+G504</f>
        <v>165914.01999999999</v>
      </c>
      <c r="H469" s="13">
        <f>+H470+H475+H485+H489+H500+H504</f>
        <v>165914.01999999999</v>
      </c>
    </row>
    <row r="470" spans="1:8" x14ac:dyDescent="0.25">
      <c r="A470" s="14"/>
      <c r="B470" s="14"/>
      <c r="C470" s="15" t="s">
        <v>514</v>
      </c>
      <c r="D470" s="14"/>
      <c r="E470" s="15" t="s">
        <v>515</v>
      </c>
      <c r="F470" s="16">
        <f>+F471</f>
        <v>82158.950000000012</v>
      </c>
      <c r="G470" s="16">
        <f>+G471</f>
        <v>84076</v>
      </c>
      <c r="H470" s="16">
        <f>+H471</f>
        <v>84076</v>
      </c>
    </row>
    <row r="471" spans="1:8" x14ac:dyDescent="0.25">
      <c r="A471" s="11"/>
      <c r="B471" s="11"/>
      <c r="C471" s="11"/>
      <c r="D471" s="12" t="s">
        <v>179</v>
      </c>
      <c r="E471" s="12" t="s">
        <v>180</v>
      </c>
      <c r="F471" s="13">
        <f>+F472</f>
        <v>82158.950000000012</v>
      </c>
      <c r="G471" s="13">
        <f>+G472</f>
        <v>84076</v>
      </c>
      <c r="H471" s="13">
        <f>+H472</f>
        <v>84076</v>
      </c>
    </row>
    <row r="472" spans="1:8" x14ac:dyDescent="0.25">
      <c r="A472" s="11"/>
      <c r="B472" s="11"/>
      <c r="C472" s="11"/>
      <c r="D472" s="12" t="s">
        <v>468</v>
      </c>
      <c r="E472" s="12" t="s">
        <v>469</v>
      </c>
      <c r="F472" s="13">
        <f>+F473+F474</f>
        <v>82158.950000000012</v>
      </c>
      <c r="G472" s="13">
        <f>+G473+G474</f>
        <v>84076</v>
      </c>
      <c r="H472" s="13">
        <f>+H473+H474</f>
        <v>84076</v>
      </c>
    </row>
    <row r="473" spans="1:8" x14ac:dyDescent="0.25">
      <c r="A473" s="11"/>
      <c r="B473" s="11"/>
      <c r="C473" s="11"/>
      <c r="D473" s="12" t="s">
        <v>516</v>
      </c>
      <c r="E473" s="12" t="s">
        <v>517</v>
      </c>
      <c r="F473" s="13">
        <v>71090.02</v>
      </c>
      <c r="G473" s="13">
        <v>72120</v>
      </c>
      <c r="H473" s="13">
        <v>72120</v>
      </c>
    </row>
    <row r="474" spans="1:8" x14ac:dyDescent="0.25">
      <c r="A474" s="11"/>
      <c r="B474" s="11"/>
      <c r="C474" s="11"/>
      <c r="D474" s="12" t="s">
        <v>518</v>
      </c>
      <c r="E474" s="12" t="s">
        <v>519</v>
      </c>
      <c r="F474" s="13">
        <v>11068.93</v>
      </c>
      <c r="G474" s="13">
        <v>11956</v>
      </c>
      <c r="H474" s="13">
        <v>11956</v>
      </c>
    </row>
    <row r="475" spans="1:8" x14ac:dyDescent="0.25">
      <c r="A475" s="14"/>
      <c r="B475" s="14"/>
      <c r="C475" s="15" t="s">
        <v>520</v>
      </c>
      <c r="D475" s="14"/>
      <c r="E475" s="15" t="s">
        <v>521</v>
      </c>
      <c r="F475" s="16">
        <f>+F476+F479+F482</f>
        <v>18941</v>
      </c>
      <c r="G475" s="16">
        <f>+G476+G479+G482</f>
        <v>19000</v>
      </c>
      <c r="H475" s="16">
        <f>+H476+H479+H482</f>
        <v>19000</v>
      </c>
    </row>
    <row r="476" spans="1:8" x14ac:dyDescent="0.25">
      <c r="A476" s="11"/>
      <c r="B476" s="11"/>
      <c r="C476" s="11"/>
      <c r="D476" s="12" t="s">
        <v>165</v>
      </c>
      <c r="E476" s="12" t="s">
        <v>166</v>
      </c>
      <c r="F476" s="13">
        <f>+F477</f>
        <v>4941</v>
      </c>
      <c r="G476" s="13">
        <f>+G477</f>
        <v>0</v>
      </c>
      <c r="H476" s="13">
        <f>+H477</f>
        <v>0</v>
      </c>
    </row>
    <row r="477" spans="1:8" x14ac:dyDescent="0.25">
      <c r="A477" s="11"/>
      <c r="B477" s="11"/>
      <c r="C477" s="11"/>
      <c r="D477" s="12" t="s">
        <v>167</v>
      </c>
      <c r="E477" s="12" t="s">
        <v>168</v>
      </c>
      <c r="F477" s="13">
        <f>+F478</f>
        <v>4941</v>
      </c>
      <c r="G477" s="13">
        <f>+G478</f>
        <v>0</v>
      </c>
      <c r="H477" s="13">
        <f>+H478</f>
        <v>0</v>
      </c>
    </row>
    <row r="478" spans="1:8" x14ac:dyDescent="0.25">
      <c r="A478" s="11"/>
      <c r="B478" s="11"/>
      <c r="C478" s="11"/>
      <c r="D478" s="12" t="s">
        <v>271</v>
      </c>
      <c r="E478" s="12" t="s">
        <v>272</v>
      </c>
      <c r="F478" s="13">
        <v>4941</v>
      </c>
      <c r="G478" s="13">
        <v>0</v>
      </c>
      <c r="H478" s="13">
        <v>0</v>
      </c>
    </row>
    <row r="479" spans="1:8" x14ac:dyDescent="0.25">
      <c r="A479" s="11"/>
      <c r="B479" s="11"/>
      <c r="C479" s="11"/>
      <c r="D479" s="12" t="s">
        <v>179</v>
      </c>
      <c r="E479" s="12" t="s">
        <v>180</v>
      </c>
      <c r="F479" s="13">
        <f>+F480</f>
        <v>14000</v>
      </c>
      <c r="G479" s="13">
        <f>+G480</f>
        <v>14000</v>
      </c>
      <c r="H479" s="13">
        <f>+H480</f>
        <v>14000</v>
      </c>
    </row>
    <row r="480" spans="1:8" x14ac:dyDescent="0.25">
      <c r="A480" s="11"/>
      <c r="B480" s="11"/>
      <c r="C480" s="11"/>
      <c r="D480" s="12" t="s">
        <v>181</v>
      </c>
      <c r="E480" s="12" t="s">
        <v>182</v>
      </c>
      <c r="F480" s="13">
        <f>+F481</f>
        <v>14000</v>
      </c>
      <c r="G480" s="13">
        <f>+G481</f>
        <v>14000</v>
      </c>
      <c r="H480" s="13">
        <f>+H481</f>
        <v>14000</v>
      </c>
    </row>
    <row r="481" spans="1:8" x14ac:dyDescent="0.25">
      <c r="A481" s="11"/>
      <c r="B481" s="11"/>
      <c r="C481" s="11"/>
      <c r="D481" s="12" t="s">
        <v>183</v>
      </c>
      <c r="E481" s="12" t="s">
        <v>184</v>
      </c>
      <c r="F481" s="13">
        <v>14000</v>
      </c>
      <c r="G481" s="13">
        <v>14000</v>
      </c>
      <c r="H481" s="13">
        <v>14000</v>
      </c>
    </row>
    <row r="482" spans="1:8" x14ac:dyDescent="0.25">
      <c r="A482" s="11"/>
      <c r="B482" s="11"/>
      <c r="C482" s="11"/>
      <c r="D482" s="12" t="s">
        <v>522</v>
      </c>
      <c r="E482" s="12" t="s">
        <v>523</v>
      </c>
      <c r="F482" s="13">
        <f>+F483</f>
        <v>0</v>
      </c>
      <c r="G482" s="13">
        <f>+G483</f>
        <v>5000</v>
      </c>
      <c r="H482" s="13">
        <f>+H483</f>
        <v>5000</v>
      </c>
    </row>
    <row r="483" spans="1:8" x14ac:dyDescent="0.25">
      <c r="A483" s="11"/>
      <c r="B483" s="11"/>
      <c r="C483" s="11"/>
      <c r="D483" s="12" t="s">
        <v>524</v>
      </c>
      <c r="E483" s="12" t="s">
        <v>525</v>
      </c>
      <c r="F483" s="13">
        <f>+F484</f>
        <v>0</v>
      </c>
      <c r="G483" s="13">
        <f>+G484</f>
        <v>5000</v>
      </c>
      <c r="H483" s="13">
        <f>+H484</f>
        <v>5000</v>
      </c>
    </row>
    <row r="484" spans="1:8" x14ac:dyDescent="0.25">
      <c r="A484" s="11"/>
      <c r="B484" s="11"/>
      <c r="C484" s="11"/>
      <c r="D484" s="12" t="s">
        <v>526</v>
      </c>
      <c r="E484" s="12" t="s">
        <v>527</v>
      </c>
      <c r="F484" s="13">
        <v>0</v>
      </c>
      <c r="G484" s="13">
        <v>5000</v>
      </c>
      <c r="H484" s="13">
        <v>5000</v>
      </c>
    </row>
    <row r="485" spans="1:8" x14ac:dyDescent="0.25">
      <c r="A485" s="14"/>
      <c r="B485" s="14"/>
      <c r="C485" s="15" t="s">
        <v>528</v>
      </c>
      <c r="D485" s="14"/>
      <c r="E485" s="15" t="s">
        <v>529</v>
      </c>
      <c r="F485" s="16">
        <f>+F486</f>
        <v>2377.9899999999998</v>
      </c>
      <c r="G485" s="16">
        <f>+G486</f>
        <v>2378.15</v>
      </c>
      <c r="H485" s="16">
        <f>+H486</f>
        <v>2000</v>
      </c>
    </row>
    <row r="486" spans="1:8" x14ac:dyDescent="0.25">
      <c r="A486" s="11"/>
      <c r="B486" s="11"/>
      <c r="C486" s="11"/>
      <c r="D486" s="12" t="s">
        <v>165</v>
      </c>
      <c r="E486" s="12" t="s">
        <v>166</v>
      </c>
      <c r="F486" s="13">
        <f>+F487</f>
        <v>2377.9899999999998</v>
      </c>
      <c r="G486" s="13">
        <f>+G487</f>
        <v>2378.15</v>
      </c>
      <c r="H486" s="13">
        <f>+H487</f>
        <v>2000</v>
      </c>
    </row>
    <row r="487" spans="1:8" x14ac:dyDescent="0.25">
      <c r="A487" s="11"/>
      <c r="B487" s="11"/>
      <c r="C487" s="11"/>
      <c r="D487" s="12" t="s">
        <v>167</v>
      </c>
      <c r="E487" s="12" t="s">
        <v>168</v>
      </c>
      <c r="F487" s="13">
        <f>+F488</f>
        <v>2377.9899999999998</v>
      </c>
      <c r="G487" s="13">
        <f>+G488</f>
        <v>2378.15</v>
      </c>
      <c r="H487" s="13">
        <f>+H488</f>
        <v>2000</v>
      </c>
    </row>
    <row r="488" spans="1:8" x14ac:dyDescent="0.25">
      <c r="A488" s="11"/>
      <c r="B488" s="11"/>
      <c r="C488" s="11"/>
      <c r="D488" s="12" t="s">
        <v>175</v>
      </c>
      <c r="E488" s="12" t="s">
        <v>176</v>
      </c>
      <c r="F488" s="13">
        <v>2377.9899999999998</v>
      </c>
      <c r="G488" s="13">
        <v>2378.15</v>
      </c>
      <c r="H488" s="13">
        <v>2000</v>
      </c>
    </row>
    <row r="489" spans="1:8" x14ac:dyDescent="0.25">
      <c r="A489" s="14"/>
      <c r="B489" s="14"/>
      <c r="C489" s="15" t="s">
        <v>530</v>
      </c>
      <c r="D489" s="14"/>
      <c r="E489" s="15" t="s">
        <v>531</v>
      </c>
      <c r="F489" s="16">
        <f>+F490+F497</f>
        <v>6641.89</v>
      </c>
      <c r="G489" s="16">
        <f>+G490+G497</f>
        <v>7049.85</v>
      </c>
      <c r="H489" s="16">
        <f>+H490+H497</f>
        <v>9420</v>
      </c>
    </row>
    <row r="490" spans="1:8" x14ac:dyDescent="0.25">
      <c r="A490" s="11"/>
      <c r="B490" s="11"/>
      <c r="C490" s="11"/>
      <c r="D490" s="12" t="s">
        <v>165</v>
      </c>
      <c r="E490" s="12" t="s">
        <v>166</v>
      </c>
      <c r="F490" s="13">
        <f>+F491</f>
        <v>2912.63</v>
      </c>
      <c r="G490" s="13">
        <f>+G491</f>
        <v>7049.85</v>
      </c>
      <c r="H490" s="13">
        <f>+H491</f>
        <v>9420</v>
      </c>
    </row>
    <row r="491" spans="1:8" x14ac:dyDescent="0.25">
      <c r="A491" s="11"/>
      <c r="B491" s="11"/>
      <c r="C491" s="11"/>
      <c r="D491" s="12" t="s">
        <v>167</v>
      </c>
      <c r="E491" s="12" t="s">
        <v>168</v>
      </c>
      <c r="F491" s="13">
        <f>+F492+F493+F494+F495+F496</f>
        <v>2912.63</v>
      </c>
      <c r="G491" s="13">
        <f>+G492+G493+G494+G495+G496</f>
        <v>7049.85</v>
      </c>
      <c r="H491" s="13">
        <f>+H492+H493+H494+H495+H496</f>
        <v>9420</v>
      </c>
    </row>
    <row r="492" spans="1:8" x14ac:dyDescent="0.25">
      <c r="A492" s="11"/>
      <c r="B492" s="11"/>
      <c r="C492" s="11"/>
      <c r="D492" s="12" t="s">
        <v>370</v>
      </c>
      <c r="E492" s="12" t="s">
        <v>371</v>
      </c>
      <c r="F492" s="13">
        <v>2356.0500000000002</v>
      </c>
      <c r="G492" s="13">
        <v>4304.8500000000004</v>
      </c>
      <c r="H492" s="13">
        <v>4600</v>
      </c>
    </row>
    <row r="493" spans="1:8" x14ac:dyDescent="0.25">
      <c r="A493" s="11"/>
      <c r="B493" s="11"/>
      <c r="C493" s="11"/>
      <c r="D493" s="12" t="s">
        <v>372</v>
      </c>
      <c r="E493" s="12" t="s">
        <v>373</v>
      </c>
      <c r="F493" s="13">
        <v>556.58000000000004</v>
      </c>
      <c r="G493" s="13">
        <v>420</v>
      </c>
      <c r="H493" s="13">
        <v>420</v>
      </c>
    </row>
    <row r="494" spans="1:8" x14ac:dyDescent="0.25">
      <c r="A494" s="11"/>
      <c r="B494" s="11"/>
      <c r="C494" s="11"/>
      <c r="D494" s="12" t="s">
        <v>450</v>
      </c>
      <c r="E494" s="12" t="s">
        <v>451</v>
      </c>
      <c r="F494" s="13">
        <v>0</v>
      </c>
      <c r="G494" s="13">
        <v>1617</v>
      </c>
      <c r="H494" s="13">
        <v>1700</v>
      </c>
    </row>
    <row r="495" spans="1:8" x14ac:dyDescent="0.25">
      <c r="A495" s="11"/>
      <c r="B495" s="11"/>
      <c r="C495" s="11"/>
      <c r="D495" s="12" t="s">
        <v>378</v>
      </c>
      <c r="E495" s="12" t="s">
        <v>379</v>
      </c>
      <c r="F495" s="13">
        <v>0</v>
      </c>
      <c r="G495" s="13">
        <v>208</v>
      </c>
      <c r="H495" s="13">
        <v>2200</v>
      </c>
    </row>
    <row r="496" spans="1:8" x14ac:dyDescent="0.25">
      <c r="A496" s="11"/>
      <c r="B496" s="11"/>
      <c r="C496" s="11"/>
      <c r="D496" s="12" t="s">
        <v>384</v>
      </c>
      <c r="E496" s="12" t="s">
        <v>385</v>
      </c>
      <c r="F496" s="13">
        <v>0</v>
      </c>
      <c r="G496" s="13">
        <v>500</v>
      </c>
      <c r="H496" s="13">
        <v>500</v>
      </c>
    </row>
    <row r="497" spans="1:8" x14ac:dyDescent="0.25">
      <c r="A497" s="11"/>
      <c r="B497" s="11"/>
      <c r="C497" s="11"/>
      <c r="D497" s="12" t="s">
        <v>179</v>
      </c>
      <c r="E497" s="12" t="s">
        <v>180</v>
      </c>
      <c r="F497" s="13">
        <f>+F498</f>
        <v>3729.26</v>
      </c>
      <c r="G497" s="13">
        <f>+G498</f>
        <v>0</v>
      </c>
      <c r="H497" s="13">
        <f>+H498</f>
        <v>0</v>
      </c>
    </row>
    <row r="498" spans="1:8" x14ac:dyDescent="0.25">
      <c r="A498" s="11"/>
      <c r="B498" s="11"/>
      <c r="C498" s="11"/>
      <c r="D498" s="12" t="s">
        <v>181</v>
      </c>
      <c r="E498" s="12" t="s">
        <v>182</v>
      </c>
      <c r="F498" s="13">
        <f>+F499</f>
        <v>3729.26</v>
      </c>
      <c r="G498" s="13">
        <f>+G499</f>
        <v>0</v>
      </c>
      <c r="H498" s="13">
        <f>+H499</f>
        <v>0</v>
      </c>
    </row>
    <row r="499" spans="1:8" x14ac:dyDescent="0.25">
      <c r="A499" s="11"/>
      <c r="B499" s="11"/>
      <c r="C499" s="11"/>
      <c r="D499" s="12" t="s">
        <v>183</v>
      </c>
      <c r="E499" s="12" t="s">
        <v>184</v>
      </c>
      <c r="F499" s="13">
        <v>3729.26</v>
      </c>
      <c r="G499" s="13">
        <v>0</v>
      </c>
      <c r="H499" s="13">
        <v>0</v>
      </c>
    </row>
    <row r="500" spans="1:8" x14ac:dyDescent="0.25">
      <c r="A500" s="14"/>
      <c r="B500" s="14"/>
      <c r="C500" s="15" t="s">
        <v>532</v>
      </c>
      <c r="D500" s="14"/>
      <c r="E500" s="15" t="s">
        <v>533</v>
      </c>
      <c r="F500" s="16">
        <f>+F501</f>
        <v>20000</v>
      </c>
      <c r="G500" s="16">
        <f>+G501</f>
        <v>20000</v>
      </c>
      <c r="H500" s="16">
        <f>+H501</f>
        <v>20000</v>
      </c>
    </row>
    <row r="501" spans="1:8" x14ac:dyDescent="0.25">
      <c r="A501" s="11"/>
      <c r="B501" s="11"/>
      <c r="C501" s="11"/>
      <c r="D501" s="12" t="s">
        <v>522</v>
      </c>
      <c r="E501" s="12" t="s">
        <v>523</v>
      </c>
      <c r="F501" s="13">
        <f>+F502</f>
        <v>20000</v>
      </c>
      <c r="G501" s="13">
        <f>+G502</f>
        <v>20000</v>
      </c>
      <c r="H501" s="13">
        <f>+H502</f>
        <v>20000</v>
      </c>
    </row>
    <row r="502" spans="1:8" x14ac:dyDescent="0.25">
      <c r="A502" s="11"/>
      <c r="B502" s="11"/>
      <c r="C502" s="11"/>
      <c r="D502" s="12" t="s">
        <v>524</v>
      </c>
      <c r="E502" s="12" t="s">
        <v>525</v>
      </c>
      <c r="F502" s="13">
        <f>+F503</f>
        <v>20000</v>
      </c>
      <c r="G502" s="13">
        <f>+G503</f>
        <v>20000</v>
      </c>
      <c r="H502" s="13">
        <f>+H503</f>
        <v>20000</v>
      </c>
    </row>
    <row r="503" spans="1:8" x14ac:dyDescent="0.25">
      <c r="A503" s="11"/>
      <c r="B503" s="11"/>
      <c r="C503" s="11"/>
      <c r="D503" s="12" t="s">
        <v>526</v>
      </c>
      <c r="E503" s="12" t="s">
        <v>527</v>
      </c>
      <c r="F503" s="13">
        <v>20000</v>
      </c>
      <c r="G503" s="13">
        <v>20000</v>
      </c>
      <c r="H503" s="13">
        <v>20000</v>
      </c>
    </row>
    <row r="504" spans="1:8" x14ac:dyDescent="0.25">
      <c r="A504" s="14"/>
      <c r="B504" s="14"/>
      <c r="C504" s="15" t="s">
        <v>534</v>
      </c>
      <c r="D504" s="14"/>
      <c r="E504" s="15" t="s">
        <v>535</v>
      </c>
      <c r="F504" s="16">
        <f>+F505</f>
        <v>33409.93</v>
      </c>
      <c r="G504" s="16">
        <f>+G505</f>
        <v>33410.019999999997</v>
      </c>
      <c r="H504" s="16">
        <f>+H505</f>
        <v>31418.02</v>
      </c>
    </row>
    <row r="505" spans="1:8" x14ac:dyDescent="0.25">
      <c r="A505" s="11"/>
      <c r="B505" s="11"/>
      <c r="C505" s="11"/>
      <c r="D505" s="12" t="s">
        <v>522</v>
      </c>
      <c r="E505" s="12" t="s">
        <v>523</v>
      </c>
      <c r="F505" s="13">
        <f>+F506</f>
        <v>33409.93</v>
      </c>
      <c r="G505" s="13">
        <f>+G506</f>
        <v>33410.019999999997</v>
      </c>
      <c r="H505" s="13">
        <f>+H506</f>
        <v>31418.02</v>
      </c>
    </row>
    <row r="506" spans="1:8" x14ac:dyDescent="0.25">
      <c r="A506" s="11"/>
      <c r="B506" s="11"/>
      <c r="C506" s="11"/>
      <c r="D506" s="12" t="s">
        <v>524</v>
      </c>
      <c r="E506" s="12" t="s">
        <v>525</v>
      </c>
      <c r="F506" s="13">
        <f>+F507</f>
        <v>33409.93</v>
      </c>
      <c r="G506" s="13">
        <f>+G507</f>
        <v>33410.019999999997</v>
      </c>
      <c r="H506" s="13">
        <f>+H507</f>
        <v>31418.02</v>
      </c>
    </row>
    <row r="507" spans="1:8" x14ac:dyDescent="0.25">
      <c r="A507" s="11"/>
      <c r="B507" s="11"/>
      <c r="C507" s="11"/>
      <c r="D507" s="12" t="s">
        <v>526</v>
      </c>
      <c r="E507" s="12" t="s">
        <v>527</v>
      </c>
      <c r="F507" s="13">
        <v>33409.93</v>
      </c>
      <c r="G507" s="13">
        <v>33410.019999999997</v>
      </c>
      <c r="H507" s="13">
        <v>31418.02</v>
      </c>
    </row>
    <row r="508" spans="1:8" x14ac:dyDescent="0.25">
      <c r="A508" s="3"/>
      <c r="B508" s="2" t="s">
        <v>536</v>
      </c>
      <c r="C508" s="3"/>
      <c r="D508" s="3"/>
      <c r="E508" s="2" t="s">
        <v>537</v>
      </c>
      <c r="F508" s="4">
        <f>+F509</f>
        <v>1544.16</v>
      </c>
      <c r="G508" s="4">
        <f>+G509</f>
        <v>2000</v>
      </c>
      <c r="H508" s="4">
        <f>+H509</f>
        <v>2000</v>
      </c>
    </row>
    <row r="509" spans="1:8" x14ac:dyDescent="0.25">
      <c r="A509" s="8"/>
      <c r="B509" s="9" t="s">
        <v>538</v>
      </c>
      <c r="C509" s="8"/>
      <c r="D509" s="8"/>
      <c r="E509" s="9" t="s">
        <v>539</v>
      </c>
      <c r="F509" s="10">
        <f>+F510</f>
        <v>1544.16</v>
      </c>
      <c r="G509" s="10">
        <f>+G510</f>
        <v>2000</v>
      </c>
      <c r="H509" s="10">
        <f>+H510</f>
        <v>2000</v>
      </c>
    </row>
    <row r="510" spans="1:8" x14ac:dyDescent="0.25">
      <c r="A510" s="11"/>
      <c r="B510" s="12" t="s">
        <v>540</v>
      </c>
      <c r="C510" s="11"/>
      <c r="D510" s="11"/>
      <c r="E510" s="12" t="s">
        <v>541</v>
      </c>
      <c r="F510" s="13">
        <f>+F511</f>
        <v>1544.16</v>
      </c>
      <c r="G510" s="13">
        <f>+G511</f>
        <v>2000</v>
      </c>
      <c r="H510" s="13">
        <f>+H511</f>
        <v>2000</v>
      </c>
    </row>
    <row r="511" spans="1:8" x14ac:dyDescent="0.25">
      <c r="A511" s="14"/>
      <c r="B511" s="14"/>
      <c r="C511" s="15" t="s">
        <v>542</v>
      </c>
      <c r="D511" s="14"/>
      <c r="E511" s="15" t="s">
        <v>543</v>
      </c>
      <c r="F511" s="16">
        <f>+F512</f>
        <v>1544.16</v>
      </c>
      <c r="G511" s="16">
        <f>+G512</f>
        <v>2000</v>
      </c>
      <c r="H511" s="16">
        <f>+H512</f>
        <v>2000</v>
      </c>
    </row>
    <row r="512" spans="1:8" x14ac:dyDescent="0.25">
      <c r="A512" s="11"/>
      <c r="B512" s="11"/>
      <c r="C512" s="11"/>
      <c r="D512" s="12" t="s">
        <v>165</v>
      </c>
      <c r="E512" s="12" t="s">
        <v>166</v>
      </c>
      <c r="F512" s="13">
        <f>+F513</f>
        <v>1544.16</v>
      </c>
      <c r="G512" s="13">
        <f>+G513</f>
        <v>2000</v>
      </c>
      <c r="H512" s="13">
        <f>+H513</f>
        <v>2000</v>
      </c>
    </row>
    <row r="513" spans="1:8" x14ac:dyDescent="0.25">
      <c r="A513" s="11"/>
      <c r="B513" s="11"/>
      <c r="C513" s="11"/>
      <c r="D513" s="12" t="s">
        <v>167</v>
      </c>
      <c r="E513" s="12" t="s">
        <v>168</v>
      </c>
      <c r="F513" s="13">
        <f>+F514+F515+F516+F517</f>
        <v>1544.16</v>
      </c>
      <c r="G513" s="13">
        <f>+G514+G515+G516+G517</f>
        <v>2000</v>
      </c>
      <c r="H513" s="13">
        <f>+H514+H515+H516+H517</f>
        <v>2000</v>
      </c>
    </row>
    <row r="514" spans="1:8" x14ac:dyDescent="0.25">
      <c r="A514" s="11"/>
      <c r="B514" s="11"/>
      <c r="C514" s="11"/>
      <c r="D514" s="12" t="s">
        <v>267</v>
      </c>
      <c r="E514" s="12" t="s">
        <v>268</v>
      </c>
      <c r="F514" s="13">
        <v>160.80000000000001</v>
      </c>
      <c r="G514" s="13">
        <v>0</v>
      </c>
      <c r="H514" s="13">
        <v>0</v>
      </c>
    </row>
    <row r="515" spans="1:8" x14ac:dyDescent="0.25">
      <c r="A515" s="11"/>
      <c r="B515" s="11"/>
      <c r="C515" s="11"/>
      <c r="D515" s="12" t="s">
        <v>380</v>
      </c>
      <c r="E515" s="12" t="s">
        <v>381</v>
      </c>
      <c r="F515" s="13">
        <v>733.59</v>
      </c>
      <c r="G515" s="13">
        <v>0</v>
      </c>
      <c r="H515" s="13">
        <v>0</v>
      </c>
    </row>
    <row r="516" spans="1:8" x14ac:dyDescent="0.25">
      <c r="A516" s="11"/>
      <c r="B516" s="11"/>
      <c r="C516" s="11"/>
      <c r="D516" s="12" t="s">
        <v>460</v>
      </c>
      <c r="E516" s="12" t="s">
        <v>461</v>
      </c>
      <c r="F516" s="13">
        <v>406.26</v>
      </c>
      <c r="G516" s="13">
        <v>0</v>
      </c>
      <c r="H516" s="13">
        <v>0</v>
      </c>
    </row>
    <row r="517" spans="1:8" x14ac:dyDescent="0.25">
      <c r="A517" s="11"/>
      <c r="B517" s="11"/>
      <c r="C517" s="11"/>
      <c r="D517" s="12" t="s">
        <v>175</v>
      </c>
      <c r="E517" s="12" t="s">
        <v>176</v>
      </c>
      <c r="F517" s="13">
        <v>243.51</v>
      </c>
      <c r="G517" s="13">
        <v>2000</v>
      </c>
      <c r="H517" s="13">
        <v>2000</v>
      </c>
    </row>
    <row r="518" spans="1:8" x14ac:dyDescent="0.25">
      <c r="A518" s="3"/>
      <c r="B518" s="2" t="s">
        <v>544</v>
      </c>
      <c r="C518" s="3"/>
      <c r="D518" s="3"/>
      <c r="E518" s="2" t="s">
        <v>545</v>
      </c>
      <c r="F518" s="4">
        <f>+F519+F585+F591</f>
        <v>88418.87</v>
      </c>
      <c r="G518" s="4">
        <f>+G519+G585+G591</f>
        <v>171026.03999999998</v>
      </c>
      <c r="H518" s="4">
        <f>+H519+H585+H591</f>
        <v>171026.03999999998</v>
      </c>
    </row>
    <row r="519" spans="1:8" x14ac:dyDescent="0.25">
      <c r="A519" s="8"/>
      <c r="B519" s="9" t="s">
        <v>546</v>
      </c>
      <c r="C519" s="8"/>
      <c r="D519" s="8"/>
      <c r="E519" s="9" t="s">
        <v>547</v>
      </c>
      <c r="F519" s="10">
        <f>+F520+F533</f>
        <v>66501.91</v>
      </c>
      <c r="G519" s="10">
        <f>+G520+G533</f>
        <v>123405.26999999999</v>
      </c>
      <c r="H519" s="10">
        <f>+H520+H533</f>
        <v>123650.26999999999</v>
      </c>
    </row>
    <row r="520" spans="1:8" x14ac:dyDescent="0.25">
      <c r="A520" s="11"/>
      <c r="B520" s="12" t="s">
        <v>548</v>
      </c>
      <c r="C520" s="11"/>
      <c r="D520" s="11"/>
      <c r="E520" s="12" t="s">
        <v>549</v>
      </c>
      <c r="F520" s="13">
        <f>+F521+F525+F529</f>
        <v>30710.13</v>
      </c>
      <c r="G520" s="13">
        <f>+G521+G525+G529</f>
        <v>54780</v>
      </c>
      <c r="H520" s="13">
        <f>+H521+H525+H529</f>
        <v>54780</v>
      </c>
    </row>
    <row r="521" spans="1:8" x14ac:dyDescent="0.25">
      <c r="A521" s="14"/>
      <c r="B521" s="14"/>
      <c r="C521" s="15" t="s">
        <v>550</v>
      </c>
      <c r="D521" s="14"/>
      <c r="E521" s="15" t="s">
        <v>551</v>
      </c>
      <c r="F521" s="16">
        <f>+F522</f>
        <v>19999.990000000002</v>
      </c>
      <c r="G521" s="16">
        <f>+G522</f>
        <v>20000</v>
      </c>
      <c r="H521" s="16">
        <f>+H522</f>
        <v>20000</v>
      </c>
    </row>
    <row r="522" spans="1:8" x14ac:dyDescent="0.25">
      <c r="A522" s="11"/>
      <c r="B522" s="11"/>
      <c r="C522" s="11"/>
      <c r="D522" s="12" t="s">
        <v>179</v>
      </c>
      <c r="E522" s="12" t="s">
        <v>180</v>
      </c>
      <c r="F522" s="13">
        <f>+F523</f>
        <v>19999.990000000002</v>
      </c>
      <c r="G522" s="13">
        <f>+G523</f>
        <v>20000</v>
      </c>
      <c r="H522" s="13">
        <f>+H523</f>
        <v>20000</v>
      </c>
    </row>
    <row r="523" spans="1:8" x14ac:dyDescent="0.25">
      <c r="A523" s="11"/>
      <c r="B523" s="11"/>
      <c r="C523" s="11"/>
      <c r="D523" s="12" t="s">
        <v>552</v>
      </c>
      <c r="E523" s="12" t="s">
        <v>553</v>
      </c>
      <c r="F523" s="13">
        <f>+F524</f>
        <v>19999.990000000002</v>
      </c>
      <c r="G523" s="13">
        <f>+G524</f>
        <v>20000</v>
      </c>
      <c r="H523" s="13">
        <f>+H524</f>
        <v>20000</v>
      </c>
    </row>
    <row r="524" spans="1:8" x14ac:dyDescent="0.25">
      <c r="A524" s="11"/>
      <c r="B524" s="11"/>
      <c r="C524" s="11"/>
      <c r="D524" s="12" t="s">
        <v>554</v>
      </c>
      <c r="E524" s="12" t="s">
        <v>555</v>
      </c>
      <c r="F524" s="13">
        <v>19999.990000000002</v>
      </c>
      <c r="G524" s="13">
        <v>20000</v>
      </c>
      <c r="H524" s="13">
        <v>20000</v>
      </c>
    </row>
    <row r="525" spans="1:8" x14ac:dyDescent="0.25">
      <c r="A525" s="14"/>
      <c r="B525" s="14"/>
      <c r="C525" s="15" t="s">
        <v>556</v>
      </c>
      <c r="D525" s="14"/>
      <c r="E525" s="15" t="s">
        <v>557</v>
      </c>
      <c r="F525" s="16">
        <f>+F526</f>
        <v>2250</v>
      </c>
      <c r="G525" s="16">
        <f>+G526</f>
        <v>2780</v>
      </c>
      <c r="H525" s="16">
        <f>+H526</f>
        <v>2780</v>
      </c>
    </row>
    <row r="526" spans="1:8" x14ac:dyDescent="0.25">
      <c r="A526" s="11"/>
      <c r="B526" s="11"/>
      <c r="C526" s="11"/>
      <c r="D526" s="12" t="s">
        <v>179</v>
      </c>
      <c r="E526" s="12" t="s">
        <v>180</v>
      </c>
      <c r="F526" s="13">
        <f>+F527</f>
        <v>2250</v>
      </c>
      <c r="G526" s="13">
        <f>+G527</f>
        <v>2780</v>
      </c>
      <c r="H526" s="13">
        <f>+H527</f>
        <v>2780</v>
      </c>
    </row>
    <row r="527" spans="1:8" x14ac:dyDescent="0.25">
      <c r="A527" s="11"/>
      <c r="B527" s="11"/>
      <c r="C527" s="11"/>
      <c r="D527" s="12" t="s">
        <v>181</v>
      </c>
      <c r="E527" s="12" t="s">
        <v>182</v>
      </c>
      <c r="F527" s="13">
        <f>+F528</f>
        <v>2250</v>
      </c>
      <c r="G527" s="13">
        <f>+G528</f>
        <v>2780</v>
      </c>
      <c r="H527" s="13">
        <f>+H528</f>
        <v>2780</v>
      </c>
    </row>
    <row r="528" spans="1:8" x14ac:dyDescent="0.25">
      <c r="A528" s="11"/>
      <c r="B528" s="11"/>
      <c r="C528" s="11"/>
      <c r="D528" s="12" t="s">
        <v>183</v>
      </c>
      <c r="E528" s="12" t="s">
        <v>184</v>
      </c>
      <c r="F528" s="13">
        <v>2250</v>
      </c>
      <c r="G528" s="13">
        <v>2780</v>
      </c>
      <c r="H528" s="13">
        <v>2780</v>
      </c>
    </row>
    <row r="529" spans="1:8" x14ac:dyDescent="0.25">
      <c r="A529" s="14"/>
      <c r="B529" s="14"/>
      <c r="C529" s="15" t="s">
        <v>558</v>
      </c>
      <c r="D529" s="14"/>
      <c r="E529" s="15" t="s">
        <v>559</v>
      </c>
      <c r="F529" s="16">
        <f>+F530</f>
        <v>8460.14</v>
      </c>
      <c r="G529" s="16">
        <f>+G530</f>
        <v>32000</v>
      </c>
      <c r="H529" s="16">
        <f>+H530</f>
        <v>32000</v>
      </c>
    </row>
    <row r="530" spans="1:8" x14ac:dyDescent="0.25">
      <c r="A530" s="11"/>
      <c r="B530" s="11"/>
      <c r="C530" s="11"/>
      <c r="D530" s="12" t="s">
        <v>187</v>
      </c>
      <c r="E530" s="12" t="s">
        <v>188</v>
      </c>
      <c r="F530" s="13">
        <f>+F531</f>
        <v>8460.14</v>
      </c>
      <c r="G530" s="13">
        <f>+G531</f>
        <v>32000</v>
      </c>
      <c r="H530" s="13">
        <f>+H531</f>
        <v>32000</v>
      </c>
    </row>
    <row r="531" spans="1:8" x14ac:dyDescent="0.25">
      <c r="A531" s="11"/>
      <c r="B531" s="11"/>
      <c r="C531" s="11"/>
      <c r="D531" s="12" t="s">
        <v>189</v>
      </c>
      <c r="E531" s="12" t="s">
        <v>190</v>
      </c>
      <c r="F531" s="13">
        <f>+F532</f>
        <v>8460.14</v>
      </c>
      <c r="G531" s="13">
        <f>+G532</f>
        <v>32000</v>
      </c>
      <c r="H531" s="13">
        <f>+H532</f>
        <v>32000</v>
      </c>
    </row>
    <row r="532" spans="1:8" x14ac:dyDescent="0.25">
      <c r="A532" s="11"/>
      <c r="B532" s="11"/>
      <c r="C532" s="11"/>
      <c r="D532" s="12" t="s">
        <v>295</v>
      </c>
      <c r="E532" s="12" t="s">
        <v>296</v>
      </c>
      <c r="F532" s="13">
        <v>8460.14</v>
      </c>
      <c r="G532" s="13">
        <v>32000</v>
      </c>
      <c r="H532" s="13">
        <v>32000</v>
      </c>
    </row>
    <row r="533" spans="1:8" x14ac:dyDescent="0.25">
      <c r="A533" s="11"/>
      <c r="B533" s="12" t="s">
        <v>560</v>
      </c>
      <c r="C533" s="11"/>
      <c r="D533" s="11"/>
      <c r="E533" s="12" t="s">
        <v>561</v>
      </c>
      <c r="F533" s="13">
        <f>+F534+F538+F545+F553+F558+F563+F567+F572+F576+F580</f>
        <v>35791.78</v>
      </c>
      <c r="G533" s="13">
        <f>+G534+G538+G545+G553+G558+G563+G567+G572+G576+G580</f>
        <v>68625.26999999999</v>
      </c>
      <c r="H533" s="13">
        <f>+H534+H538+H545+H553+H558+H563+H567+H572+H576+H580</f>
        <v>68870.26999999999</v>
      </c>
    </row>
    <row r="534" spans="1:8" x14ac:dyDescent="0.25">
      <c r="A534" s="14"/>
      <c r="B534" s="14"/>
      <c r="C534" s="15" t="s">
        <v>562</v>
      </c>
      <c r="D534" s="14"/>
      <c r="E534" s="15" t="s">
        <v>563</v>
      </c>
      <c r="F534" s="16">
        <f>+F535</f>
        <v>4209</v>
      </c>
      <c r="G534" s="16">
        <f>+G535</f>
        <v>7179</v>
      </c>
      <c r="H534" s="16">
        <f>+H535</f>
        <v>7179</v>
      </c>
    </row>
    <row r="535" spans="1:8" x14ac:dyDescent="0.25">
      <c r="A535" s="11"/>
      <c r="B535" s="11"/>
      <c r="C535" s="11"/>
      <c r="D535" s="12" t="s">
        <v>165</v>
      </c>
      <c r="E535" s="12" t="s">
        <v>166</v>
      </c>
      <c r="F535" s="13">
        <f>+F536</f>
        <v>4209</v>
      </c>
      <c r="G535" s="13">
        <f>+G536</f>
        <v>7179</v>
      </c>
      <c r="H535" s="13">
        <f>+H536</f>
        <v>7179</v>
      </c>
    </row>
    <row r="536" spans="1:8" x14ac:dyDescent="0.25">
      <c r="A536" s="11"/>
      <c r="B536" s="11"/>
      <c r="C536" s="11"/>
      <c r="D536" s="12" t="s">
        <v>167</v>
      </c>
      <c r="E536" s="12" t="s">
        <v>168</v>
      </c>
      <c r="F536" s="13">
        <f>+F537</f>
        <v>4209</v>
      </c>
      <c r="G536" s="13">
        <f>+G537</f>
        <v>7179</v>
      </c>
      <c r="H536" s="13">
        <f>+H537</f>
        <v>7179</v>
      </c>
    </row>
    <row r="537" spans="1:8" x14ac:dyDescent="0.25">
      <c r="A537" s="11"/>
      <c r="B537" s="11"/>
      <c r="C537" s="11"/>
      <c r="D537" s="12" t="s">
        <v>175</v>
      </c>
      <c r="E537" s="12" t="s">
        <v>176</v>
      </c>
      <c r="F537" s="13">
        <v>4209</v>
      </c>
      <c r="G537" s="13">
        <v>7179</v>
      </c>
      <c r="H537" s="13">
        <v>7179</v>
      </c>
    </row>
    <row r="538" spans="1:8" x14ac:dyDescent="0.25">
      <c r="A538" s="14"/>
      <c r="B538" s="14"/>
      <c r="C538" s="15" t="s">
        <v>564</v>
      </c>
      <c r="D538" s="14"/>
      <c r="E538" s="15" t="s">
        <v>565</v>
      </c>
      <c r="F538" s="16">
        <f>+F539+F542</f>
        <v>4068.46</v>
      </c>
      <c r="G538" s="16">
        <f>+G539+G542</f>
        <v>5037.72</v>
      </c>
      <c r="H538" s="16">
        <f>+H539+H542</f>
        <v>5037.72</v>
      </c>
    </row>
    <row r="539" spans="1:8" x14ac:dyDescent="0.25">
      <c r="A539" s="11"/>
      <c r="B539" s="11"/>
      <c r="C539" s="11"/>
      <c r="D539" s="12" t="s">
        <v>165</v>
      </c>
      <c r="E539" s="12" t="s">
        <v>166</v>
      </c>
      <c r="F539" s="13">
        <f>+F540</f>
        <v>2122.8000000000002</v>
      </c>
      <c r="G539" s="13">
        <f>+G540</f>
        <v>5037.72</v>
      </c>
      <c r="H539" s="13">
        <f>+H540</f>
        <v>5037.72</v>
      </c>
    </row>
    <row r="540" spans="1:8" x14ac:dyDescent="0.25">
      <c r="A540" s="11"/>
      <c r="B540" s="11"/>
      <c r="C540" s="11"/>
      <c r="D540" s="12" t="s">
        <v>167</v>
      </c>
      <c r="E540" s="12" t="s">
        <v>168</v>
      </c>
      <c r="F540" s="13">
        <f>+F541</f>
        <v>2122.8000000000002</v>
      </c>
      <c r="G540" s="13">
        <f>+G541</f>
        <v>5037.72</v>
      </c>
      <c r="H540" s="13">
        <f>+H541</f>
        <v>5037.72</v>
      </c>
    </row>
    <row r="541" spans="1:8" x14ac:dyDescent="0.25">
      <c r="A541" s="11"/>
      <c r="B541" s="11"/>
      <c r="C541" s="11"/>
      <c r="D541" s="12" t="s">
        <v>175</v>
      </c>
      <c r="E541" s="12" t="s">
        <v>176</v>
      </c>
      <c r="F541" s="13">
        <v>2122.8000000000002</v>
      </c>
      <c r="G541" s="13">
        <v>5037.72</v>
      </c>
      <c r="H541" s="13">
        <v>5037.72</v>
      </c>
    </row>
    <row r="542" spans="1:8" x14ac:dyDescent="0.25">
      <c r="A542" s="11"/>
      <c r="B542" s="11"/>
      <c r="C542" s="11"/>
      <c r="D542" s="12" t="s">
        <v>187</v>
      </c>
      <c r="E542" s="12" t="s">
        <v>188</v>
      </c>
      <c r="F542" s="13">
        <f>+F543</f>
        <v>1945.66</v>
      </c>
      <c r="G542" s="13">
        <f>+G543</f>
        <v>0</v>
      </c>
      <c r="H542" s="13">
        <f>+H543</f>
        <v>0</v>
      </c>
    </row>
    <row r="543" spans="1:8" x14ac:dyDescent="0.25">
      <c r="A543" s="11"/>
      <c r="B543" s="11"/>
      <c r="C543" s="11"/>
      <c r="D543" s="12" t="s">
        <v>189</v>
      </c>
      <c r="E543" s="12" t="s">
        <v>190</v>
      </c>
      <c r="F543" s="13">
        <f>+F544</f>
        <v>1945.66</v>
      </c>
      <c r="G543" s="13">
        <f>+G544</f>
        <v>0</v>
      </c>
      <c r="H543" s="13">
        <f>+H544</f>
        <v>0</v>
      </c>
    </row>
    <row r="544" spans="1:8" x14ac:dyDescent="0.25">
      <c r="A544" s="11"/>
      <c r="B544" s="11"/>
      <c r="C544" s="11"/>
      <c r="D544" s="12" t="s">
        <v>191</v>
      </c>
      <c r="E544" s="12" t="s">
        <v>192</v>
      </c>
      <c r="F544" s="13">
        <v>1945.66</v>
      </c>
      <c r="G544" s="13">
        <v>0</v>
      </c>
      <c r="H544" s="13">
        <v>0</v>
      </c>
    </row>
    <row r="545" spans="1:8" x14ac:dyDescent="0.25">
      <c r="A545" s="14"/>
      <c r="B545" s="14"/>
      <c r="C545" s="15" t="s">
        <v>566</v>
      </c>
      <c r="D545" s="14"/>
      <c r="E545" s="15" t="s">
        <v>567</v>
      </c>
      <c r="F545" s="16">
        <f>+F546+F549</f>
        <v>4249.26</v>
      </c>
      <c r="G545" s="16">
        <f>+G546+G549</f>
        <v>22457.31</v>
      </c>
      <c r="H545" s="16">
        <f>+H546+H549</f>
        <v>23457.31</v>
      </c>
    </row>
    <row r="546" spans="1:8" x14ac:dyDescent="0.25">
      <c r="A546" s="11"/>
      <c r="B546" s="11"/>
      <c r="C546" s="11"/>
      <c r="D546" s="12" t="s">
        <v>165</v>
      </c>
      <c r="E546" s="12" t="s">
        <v>166</v>
      </c>
      <c r="F546" s="13">
        <f>+F547</f>
        <v>427</v>
      </c>
      <c r="G546" s="13">
        <f>+G547</f>
        <v>0</v>
      </c>
      <c r="H546" s="13">
        <f>+H547</f>
        <v>0</v>
      </c>
    </row>
    <row r="547" spans="1:8" x14ac:dyDescent="0.25">
      <c r="A547" s="11"/>
      <c r="B547" s="11"/>
      <c r="C547" s="11"/>
      <c r="D547" s="12" t="s">
        <v>167</v>
      </c>
      <c r="E547" s="12" t="s">
        <v>168</v>
      </c>
      <c r="F547" s="13">
        <f>+F548</f>
        <v>427</v>
      </c>
      <c r="G547" s="13">
        <f>+G548</f>
        <v>0</v>
      </c>
      <c r="H547" s="13">
        <f>+H548</f>
        <v>0</v>
      </c>
    </row>
    <row r="548" spans="1:8" x14ac:dyDescent="0.25">
      <c r="A548" s="11"/>
      <c r="B548" s="11"/>
      <c r="C548" s="11"/>
      <c r="D548" s="12" t="s">
        <v>267</v>
      </c>
      <c r="E548" s="12" t="s">
        <v>268</v>
      </c>
      <c r="F548" s="13">
        <v>427</v>
      </c>
      <c r="G548" s="13">
        <v>0</v>
      </c>
      <c r="H548" s="13">
        <v>0</v>
      </c>
    </row>
    <row r="549" spans="1:8" x14ac:dyDescent="0.25">
      <c r="A549" s="11"/>
      <c r="B549" s="11"/>
      <c r="C549" s="11"/>
      <c r="D549" s="12" t="s">
        <v>187</v>
      </c>
      <c r="E549" s="12" t="s">
        <v>188</v>
      </c>
      <c r="F549" s="13">
        <f>+F550</f>
        <v>3822.26</v>
      </c>
      <c r="G549" s="13">
        <f>+G550</f>
        <v>22457.31</v>
      </c>
      <c r="H549" s="13">
        <f>+H550</f>
        <v>23457.31</v>
      </c>
    </row>
    <row r="550" spans="1:8" x14ac:dyDescent="0.25">
      <c r="A550" s="11"/>
      <c r="B550" s="11"/>
      <c r="C550" s="11"/>
      <c r="D550" s="12" t="s">
        <v>189</v>
      </c>
      <c r="E550" s="12" t="s">
        <v>190</v>
      </c>
      <c r="F550" s="13">
        <f>+F551+F552</f>
        <v>3822.26</v>
      </c>
      <c r="G550" s="13">
        <f>+G551+G552</f>
        <v>22457.31</v>
      </c>
      <c r="H550" s="13">
        <f>+H551+H552</f>
        <v>23457.31</v>
      </c>
    </row>
    <row r="551" spans="1:8" x14ac:dyDescent="0.25">
      <c r="A551" s="11"/>
      <c r="B551" s="11"/>
      <c r="C551" s="11"/>
      <c r="D551" s="12" t="s">
        <v>191</v>
      </c>
      <c r="E551" s="12" t="s">
        <v>192</v>
      </c>
      <c r="F551" s="13">
        <v>3822.26</v>
      </c>
      <c r="G551" s="13">
        <v>0</v>
      </c>
      <c r="H551" s="13">
        <v>0</v>
      </c>
    </row>
    <row r="552" spans="1:8" x14ac:dyDescent="0.25">
      <c r="A552" s="11"/>
      <c r="B552" s="11"/>
      <c r="C552" s="11"/>
      <c r="D552" s="12" t="s">
        <v>568</v>
      </c>
      <c r="E552" s="12" t="s">
        <v>569</v>
      </c>
      <c r="F552" s="13">
        <v>0</v>
      </c>
      <c r="G552" s="13">
        <v>22457.31</v>
      </c>
      <c r="H552" s="13">
        <v>23457.31</v>
      </c>
    </row>
    <row r="553" spans="1:8" x14ac:dyDescent="0.25">
      <c r="A553" s="14"/>
      <c r="B553" s="14"/>
      <c r="C553" s="15" t="s">
        <v>570</v>
      </c>
      <c r="D553" s="14"/>
      <c r="E553" s="15" t="s">
        <v>571</v>
      </c>
      <c r="F553" s="16">
        <f>+F554</f>
        <v>1025.08</v>
      </c>
      <c r="G553" s="16">
        <f>+G554</f>
        <v>1318.21</v>
      </c>
      <c r="H553" s="16">
        <f>+H554</f>
        <v>1318.21</v>
      </c>
    </row>
    <row r="554" spans="1:8" x14ac:dyDescent="0.25">
      <c r="A554" s="11"/>
      <c r="B554" s="11"/>
      <c r="C554" s="11"/>
      <c r="D554" s="12" t="s">
        <v>165</v>
      </c>
      <c r="E554" s="12" t="s">
        <v>166</v>
      </c>
      <c r="F554" s="13">
        <f>+F555</f>
        <v>1025.08</v>
      </c>
      <c r="G554" s="13">
        <f>+G555</f>
        <v>1318.21</v>
      </c>
      <c r="H554" s="13">
        <f>+H555</f>
        <v>1318.21</v>
      </c>
    </row>
    <row r="555" spans="1:8" x14ac:dyDescent="0.25">
      <c r="A555" s="11"/>
      <c r="B555" s="11"/>
      <c r="C555" s="11"/>
      <c r="D555" s="12" t="s">
        <v>167</v>
      </c>
      <c r="E555" s="12" t="s">
        <v>168</v>
      </c>
      <c r="F555" s="13">
        <f>+F556+F557</f>
        <v>1025.08</v>
      </c>
      <c r="G555" s="13">
        <f>+G556+G557</f>
        <v>1318.21</v>
      </c>
      <c r="H555" s="13">
        <f>+H556+H557</f>
        <v>1318.21</v>
      </c>
    </row>
    <row r="556" spans="1:8" x14ac:dyDescent="0.25">
      <c r="A556" s="11"/>
      <c r="B556" s="11"/>
      <c r="C556" s="11"/>
      <c r="D556" s="12" t="s">
        <v>271</v>
      </c>
      <c r="E556" s="12" t="s">
        <v>272</v>
      </c>
      <c r="F556" s="13">
        <v>844.14</v>
      </c>
      <c r="G556" s="13">
        <v>1068.21</v>
      </c>
      <c r="H556" s="13">
        <v>1068.21</v>
      </c>
    </row>
    <row r="557" spans="1:8" x14ac:dyDescent="0.25">
      <c r="A557" s="11"/>
      <c r="B557" s="11"/>
      <c r="C557" s="11"/>
      <c r="D557" s="12" t="s">
        <v>372</v>
      </c>
      <c r="E557" s="12" t="s">
        <v>373</v>
      </c>
      <c r="F557" s="13">
        <v>180.94</v>
      </c>
      <c r="G557" s="13">
        <v>250</v>
      </c>
      <c r="H557" s="13">
        <v>250</v>
      </c>
    </row>
    <row r="558" spans="1:8" x14ac:dyDescent="0.25">
      <c r="A558" s="14"/>
      <c r="B558" s="14"/>
      <c r="C558" s="15" t="s">
        <v>572</v>
      </c>
      <c r="D558" s="14"/>
      <c r="E558" s="15" t="s">
        <v>573</v>
      </c>
      <c r="F558" s="16">
        <f>+F559</f>
        <v>4609.3599999999997</v>
      </c>
      <c r="G558" s="16">
        <f>+G559</f>
        <v>6000</v>
      </c>
      <c r="H558" s="16">
        <f>+H559</f>
        <v>6000</v>
      </c>
    </row>
    <row r="559" spans="1:8" x14ac:dyDescent="0.25">
      <c r="A559" s="11"/>
      <c r="B559" s="11"/>
      <c r="C559" s="11"/>
      <c r="D559" s="12" t="s">
        <v>165</v>
      </c>
      <c r="E559" s="12" t="s">
        <v>166</v>
      </c>
      <c r="F559" s="13">
        <f>+F560</f>
        <v>4609.3599999999997</v>
      </c>
      <c r="G559" s="13">
        <f>+G560</f>
        <v>6000</v>
      </c>
      <c r="H559" s="13">
        <f>+H560</f>
        <v>6000</v>
      </c>
    </row>
    <row r="560" spans="1:8" x14ac:dyDescent="0.25">
      <c r="A560" s="11"/>
      <c r="B560" s="11"/>
      <c r="C560" s="11"/>
      <c r="D560" s="12" t="s">
        <v>167</v>
      </c>
      <c r="E560" s="12" t="s">
        <v>168</v>
      </c>
      <c r="F560" s="13">
        <f>+F561+F562</f>
        <v>4609.3599999999997</v>
      </c>
      <c r="G560" s="13">
        <f>+G561+G562</f>
        <v>6000</v>
      </c>
      <c r="H560" s="13">
        <f>+H561+H562</f>
        <v>6000</v>
      </c>
    </row>
    <row r="561" spans="1:8" x14ac:dyDescent="0.25">
      <c r="A561" s="11"/>
      <c r="B561" s="11"/>
      <c r="C561" s="11"/>
      <c r="D561" s="12" t="s">
        <v>267</v>
      </c>
      <c r="E561" s="12" t="s">
        <v>268</v>
      </c>
      <c r="F561" s="13">
        <v>1084.05</v>
      </c>
      <c r="G561" s="13">
        <v>0</v>
      </c>
      <c r="H561" s="13">
        <v>0</v>
      </c>
    </row>
    <row r="562" spans="1:8" x14ac:dyDescent="0.25">
      <c r="A562" s="11"/>
      <c r="B562" s="11"/>
      <c r="C562" s="11"/>
      <c r="D562" s="12" t="s">
        <v>175</v>
      </c>
      <c r="E562" s="12" t="s">
        <v>176</v>
      </c>
      <c r="F562" s="13">
        <v>3525.31</v>
      </c>
      <c r="G562" s="13">
        <v>6000</v>
      </c>
      <c r="H562" s="13">
        <v>6000</v>
      </c>
    </row>
    <row r="563" spans="1:8" x14ac:dyDescent="0.25">
      <c r="A563" s="14"/>
      <c r="B563" s="14"/>
      <c r="C563" s="15" t="s">
        <v>574</v>
      </c>
      <c r="D563" s="14"/>
      <c r="E563" s="15" t="s">
        <v>575</v>
      </c>
      <c r="F563" s="16">
        <f>+F564</f>
        <v>5769.97</v>
      </c>
      <c r="G563" s="16">
        <f>+G564</f>
        <v>11378.03</v>
      </c>
      <c r="H563" s="16">
        <f>+H564</f>
        <v>11378.03</v>
      </c>
    </row>
    <row r="564" spans="1:8" x14ac:dyDescent="0.25">
      <c r="A564" s="11"/>
      <c r="B564" s="11"/>
      <c r="C564" s="11"/>
      <c r="D564" s="12" t="s">
        <v>179</v>
      </c>
      <c r="E564" s="12" t="s">
        <v>180</v>
      </c>
      <c r="F564" s="13">
        <f>+F565</f>
        <v>5769.97</v>
      </c>
      <c r="G564" s="13">
        <f>+G565</f>
        <v>11378.03</v>
      </c>
      <c r="H564" s="13">
        <f>+H565</f>
        <v>11378.03</v>
      </c>
    </row>
    <row r="565" spans="1:8" x14ac:dyDescent="0.25">
      <c r="A565" s="11"/>
      <c r="B565" s="11"/>
      <c r="C565" s="11"/>
      <c r="D565" s="12" t="s">
        <v>468</v>
      </c>
      <c r="E565" s="12" t="s">
        <v>469</v>
      </c>
      <c r="F565" s="13">
        <f>+F566</f>
        <v>5769.97</v>
      </c>
      <c r="G565" s="13">
        <f>+G566</f>
        <v>11378.03</v>
      </c>
      <c r="H565" s="13">
        <f>+H566</f>
        <v>11378.03</v>
      </c>
    </row>
    <row r="566" spans="1:8" x14ac:dyDescent="0.25">
      <c r="A566" s="11"/>
      <c r="B566" s="11"/>
      <c r="C566" s="11"/>
      <c r="D566" s="12" t="s">
        <v>576</v>
      </c>
      <c r="E566" s="12" t="s">
        <v>577</v>
      </c>
      <c r="F566" s="13">
        <v>5769.97</v>
      </c>
      <c r="G566" s="13">
        <v>11378.03</v>
      </c>
      <c r="H566" s="13">
        <v>11378.03</v>
      </c>
    </row>
    <row r="567" spans="1:8" x14ac:dyDescent="0.25">
      <c r="A567" s="14"/>
      <c r="B567" s="14"/>
      <c r="C567" s="15" t="s">
        <v>578</v>
      </c>
      <c r="D567" s="14"/>
      <c r="E567" s="15" t="s">
        <v>579</v>
      </c>
      <c r="F567" s="16">
        <f>+F568</f>
        <v>2323.67</v>
      </c>
      <c r="G567" s="16">
        <f>+G568</f>
        <v>2500</v>
      </c>
      <c r="H567" s="16">
        <f>+H568</f>
        <v>1500</v>
      </c>
    </row>
    <row r="568" spans="1:8" x14ac:dyDescent="0.25">
      <c r="A568" s="11"/>
      <c r="B568" s="11"/>
      <c r="C568" s="11"/>
      <c r="D568" s="12" t="s">
        <v>165</v>
      </c>
      <c r="E568" s="12" t="s">
        <v>166</v>
      </c>
      <c r="F568" s="13">
        <f>+F569</f>
        <v>2323.67</v>
      </c>
      <c r="G568" s="13">
        <f>+G569</f>
        <v>2500</v>
      </c>
      <c r="H568" s="13">
        <f>+H569</f>
        <v>1500</v>
      </c>
    </row>
    <row r="569" spans="1:8" x14ac:dyDescent="0.25">
      <c r="A569" s="11"/>
      <c r="B569" s="11"/>
      <c r="C569" s="11"/>
      <c r="D569" s="12" t="s">
        <v>167</v>
      </c>
      <c r="E569" s="12" t="s">
        <v>168</v>
      </c>
      <c r="F569" s="13">
        <f>+F570+F571</f>
        <v>2323.67</v>
      </c>
      <c r="G569" s="13">
        <f>+G570+G571</f>
        <v>2500</v>
      </c>
      <c r="H569" s="13">
        <f>+H570+H571</f>
        <v>1500</v>
      </c>
    </row>
    <row r="570" spans="1:8" x14ac:dyDescent="0.25">
      <c r="A570" s="11"/>
      <c r="B570" s="11"/>
      <c r="C570" s="11"/>
      <c r="D570" s="12" t="s">
        <v>267</v>
      </c>
      <c r="E570" s="12" t="s">
        <v>268</v>
      </c>
      <c r="F570" s="13">
        <v>62.92</v>
      </c>
      <c r="G570" s="13">
        <v>0</v>
      </c>
      <c r="H570" s="13">
        <v>0</v>
      </c>
    </row>
    <row r="571" spans="1:8" x14ac:dyDescent="0.25">
      <c r="A571" s="11"/>
      <c r="B571" s="11"/>
      <c r="C571" s="11"/>
      <c r="D571" s="12" t="s">
        <v>271</v>
      </c>
      <c r="E571" s="12" t="s">
        <v>272</v>
      </c>
      <c r="F571" s="13">
        <v>2260.75</v>
      </c>
      <c r="G571" s="13">
        <v>2500</v>
      </c>
      <c r="H571" s="13">
        <v>1500</v>
      </c>
    </row>
    <row r="572" spans="1:8" x14ac:dyDescent="0.25">
      <c r="A572" s="14"/>
      <c r="B572" s="14"/>
      <c r="C572" s="15" t="s">
        <v>580</v>
      </c>
      <c r="D572" s="14"/>
      <c r="E572" s="15" t="s">
        <v>581</v>
      </c>
      <c r="F572" s="16">
        <f>+F573</f>
        <v>3734.42</v>
      </c>
      <c r="G572" s="16">
        <f>+G573</f>
        <v>5000</v>
      </c>
      <c r="H572" s="16">
        <f>+H573</f>
        <v>5000</v>
      </c>
    </row>
    <row r="573" spans="1:8" x14ac:dyDescent="0.25">
      <c r="A573" s="11"/>
      <c r="B573" s="11"/>
      <c r="C573" s="11"/>
      <c r="D573" s="12" t="s">
        <v>165</v>
      </c>
      <c r="E573" s="12" t="s">
        <v>166</v>
      </c>
      <c r="F573" s="13">
        <f>+F574</f>
        <v>3734.42</v>
      </c>
      <c r="G573" s="13">
        <f>+G574</f>
        <v>5000</v>
      </c>
      <c r="H573" s="13">
        <f>+H574</f>
        <v>5000</v>
      </c>
    </row>
    <row r="574" spans="1:8" x14ac:dyDescent="0.25">
      <c r="A574" s="11"/>
      <c r="B574" s="11"/>
      <c r="C574" s="11"/>
      <c r="D574" s="12" t="s">
        <v>167</v>
      </c>
      <c r="E574" s="12" t="s">
        <v>168</v>
      </c>
      <c r="F574" s="13">
        <f>+F575</f>
        <v>3734.42</v>
      </c>
      <c r="G574" s="13">
        <f>+G575</f>
        <v>5000</v>
      </c>
      <c r="H574" s="13">
        <f>+H575</f>
        <v>5000</v>
      </c>
    </row>
    <row r="575" spans="1:8" x14ac:dyDescent="0.25">
      <c r="A575" s="11"/>
      <c r="B575" s="11"/>
      <c r="C575" s="11"/>
      <c r="D575" s="12" t="s">
        <v>376</v>
      </c>
      <c r="E575" s="12" t="s">
        <v>377</v>
      </c>
      <c r="F575" s="13">
        <v>3734.42</v>
      </c>
      <c r="G575" s="13">
        <v>5000</v>
      </c>
      <c r="H575" s="13">
        <v>5000</v>
      </c>
    </row>
    <row r="576" spans="1:8" x14ac:dyDescent="0.25">
      <c r="A576" s="14"/>
      <c r="B576" s="14"/>
      <c r="C576" s="15" t="s">
        <v>582</v>
      </c>
      <c r="D576" s="14"/>
      <c r="E576" s="15" t="s">
        <v>583</v>
      </c>
      <c r="F576" s="16">
        <f>+F577</f>
        <v>937.69</v>
      </c>
      <c r="G576" s="16">
        <f>+G577</f>
        <v>2755</v>
      </c>
      <c r="H576" s="16">
        <f>+H577</f>
        <v>3000</v>
      </c>
    </row>
    <row r="577" spans="1:8" x14ac:dyDescent="0.25">
      <c r="A577" s="11"/>
      <c r="B577" s="11"/>
      <c r="C577" s="11"/>
      <c r="D577" s="12" t="s">
        <v>165</v>
      </c>
      <c r="E577" s="12" t="s">
        <v>166</v>
      </c>
      <c r="F577" s="13">
        <f>+F578</f>
        <v>937.69</v>
      </c>
      <c r="G577" s="13">
        <f>+G578</f>
        <v>2755</v>
      </c>
      <c r="H577" s="13">
        <f>+H578</f>
        <v>3000</v>
      </c>
    </row>
    <row r="578" spans="1:8" x14ac:dyDescent="0.25">
      <c r="A578" s="11"/>
      <c r="B578" s="11"/>
      <c r="C578" s="11"/>
      <c r="D578" s="12" t="s">
        <v>167</v>
      </c>
      <c r="E578" s="12" t="s">
        <v>168</v>
      </c>
      <c r="F578" s="13">
        <f>+F579</f>
        <v>937.69</v>
      </c>
      <c r="G578" s="13">
        <f>+G579</f>
        <v>2755</v>
      </c>
      <c r="H578" s="13">
        <f>+H579</f>
        <v>3000</v>
      </c>
    </row>
    <row r="579" spans="1:8" x14ac:dyDescent="0.25">
      <c r="A579" s="11"/>
      <c r="B579" s="11"/>
      <c r="C579" s="11"/>
      <c r="D579" s="12" t="s">
        <v>175</v>
      </c>
      <c r="E579" s="12" t="s">
        <v>176</v>
      </c>
      <c r="F579" s="13">
        <v>937.69</v>
      </c>
      <c r="G579" s="13">
        <v>2755</v>
      </c>
      <c r="H579" s="13">
        <v>3000</v>
      </c>
    </row>
    <row r="580" spans="1:8" x14ac:dyDescent="0.25">
      <c r="A580" s="14"/>
      <c r="B580" s="14"/>
      <c r="C580" s="15" t="s">
        <v>584</v>
      </c>
      <c r="D580" s="14"/>
      <c r="E580" s="15" t="s">
        <v>585</v>
      </c>
      <c r="F580" s="16">
        <f>+F581</f>
        <v>4864.87</v>
      </c>
      <c r="G580" s="16">
        <f>+G581</f>
        <v>5000</v>
      </c>
      <c r="H580" s="16">
        <f>+H581</f>
        <v>5000</v>
      </c>
    </row>
    <row r="581" spans="1:8" x14ac:dyDescent="0.25">
      <c r="A581" s="11"/>
      <c r="B581" s="11"/>
      <c r="C581" s="11"/>
      <c r="D581" s="12" t="s">
        <v>165</v>
      </c>
      <c r="E581" s="12" t="s">
        <v>166</v>
      </c>
      <c r="F581" s="13">
        <f>+F582</f>
        <v>4864.87</v>
      </c>
      <c r="G581" s="13">
        <f>+G582</f>
        <v>5000</v>
      </c>
      <c r="H581" s="13">
        <f>+H582</f>
        <v>5000</v>
      </c>
    </row>
    <row r="582" spans="1:8" x14ac:dyDescent="0.25">
      <c r="A582" s="11"/>
      <c r="B582" s="11"/>
      <c r="C582" s="11"/>
      <c r="D582" s="12" t="s">
        <v>167</v>
      </c>
      <c r="E582" s="12" t="s">
        <v>168</v>
      </c>
      <c r="F582" s="13">
        <f>+F583+F584</f>
        <v>4864.87</v>
      </c>
      <c r="G582" s="13">
        <f>+G583+G584</f>
        <v>5000</v>
      </c>
      <c r="H582" s="13">
        <f>+H583+H584</f>
        <v>5000</v>
      </c>
    </row>
    <row r="583" spans="1:8" x14ac:dyDescent="0.25">
      <c r="A583" s="11"/>
      <c r="B583" s="11"/>
      <c r="C583" s="11"/>
      <c r="D583" s="12" t="s">
        <v>362</v>
      </c>
      <c r="E583" s="12" t="s">
        <v>363</v>
      </c>
      <c r="F583" s="13">
        <v>1149.97</v>
      </c>
      <c r="G583" s="13">
        <v>0</v>
      </c>
      <c r="H583" s="13">
        <v>0</v>
      </c>
    </row>
    <row r="584" spans="1:8" x14ac:dyDescent="0.25">
      <c r="A584" s="11"/>
      <c r="B584" s="11"/>
      <c r="C584" s="11"/>
      <c r="D584" s="12" t="s">
        <v>376</v>
      </c>
      <c r="E584" s="12" t="s">
        <v>377</v>
      </c>
      <c r="F584" s="13">
        <v>3714.9</v>
      </c>
      <c r="G584" s="13">
        <v>5000</v>
      </c>
      <c r="H584" s="13">
        <v>5000</v>
      </c>
    </row>
    <row r="585" spans="1:8" x14ac:dyDescent="0.25">
      <c r="A585" s="8"/>
      <c r="B585" s="9" t="s">
        <v>586</v>
      </c>
      <c r="C585" s="8"/>
      <c r="D585" s="8"/>
      <c r="E585" s="9" t="s">
        <v>587</v>
      </c>
      <c r="F585" s="10">
        <f>+F586</f>
        <v>10244.280000000001</v>
      </c>
      <c r="G585" s="10">
        <f>+G586</f>
        <v>10245</v>
      </c>
      <c r="H585" s="10">
        <f>+H586</f>
        <v>10000</v>
      </c>
    </row>
    <row r="586" spans="1:8" x14ac:dyDescent="0.25">
      <c r="A586" s="11"/>
      <c r="B586" s="12" t="s">
        <v>588</v>
      </c>
      <c r="C586" s="11"/>
      <c r="D586" s="11"/>
      <c r="E586" s="12" t="s">
        <v>589</v>
      </c>
      <c r="F586" s="13">
        <f>+F587</f>
        <v>10244.280000000001</v>
      </c>
      <c r="G586" s="13">
        <f>+G587</f>
        <v>10245</v>
      </c>
      <c r="H586" s="13">
        <f>+H587</f>
        <v>10000</v>
      </c>
    </row>
    <row r="587" spans="1:8" x14ac:dyDescent="0.25">
      <c r="A587" s="14"/>
      <c r="B587" s="14"/>
      <c r="C587" s="15" t="s">
        <v>590</v>
      </c>
      <c r="D587" s="14"/>
      <c r="E587" s="15" t="s">
        <v>591</v>
      </c>
      <c r="F587" s="16">
        <f>+F588</f>
        <v>10244.280000000001</v>
      </c>
      <c r="G587" s="16">
        <f>+G588</f>
        <v>10245</v>
      </c>
      <c r="H587" s="16">
        <f>+H588</f>
        <v>10000</v>
      </c>
    </row>
    <row r="588" spans="1:8" x14ac:dyDescent="0.25">
      <c r="A588" s="11"/>
      <c r="B588" s="11"/>
      <c r="C588" s="11"/>
      <c r="D588" s="12" t="s">
        <v>165</v>
      </c>
      <c r="E588" s="12" t="s">
        <v>166</v>
      </c>
      <c r="F588" s="13">
        <f>+F589</f>
        <v>10244.280000000001</v>
      </c>
      <c r="G588" s="13">
        <f>+G589</f>
        <v>10245</v>
      </c>
      <c r="H588" s="13">
        <f>+H589</f>
        <v>10000</v>
      </c>
    </row>
    <row r="589" spans="1:8" x14ac:dyDescent="0.25">
      <c r="A589" s="11"/>
      <c r="B589" s="11"/>
      <c r="C589" s="11"/>
      <c r="D589" s="12" t="s">
        <v>167</v>
      </c>
      <c r="E589" s="12" t="s">
        <v>168</v>
      </c>
      <c r="F589" s="13">
        <f>+F590</f>
        <v>10244.280000000001</v>
      </c>
      <c r="G589" s="13">
        <f>+G590</f>
        <v>10245</v>
      </c>
      <c r="H589" s="13">
        <f>+H590</f>
        <v>10000</v>
      </c>
    </row>
    <row r="590" spans="1:8" x14ac:dyDescent="0.25">
      <c r="A590" s="11"/>
      <c r="B590" s="11"/>
      <c r="C590" s="11"/>
      <c r="D590" s="12" t="s">
        <v>175</v>
      </c>
      <c r="E590" s="12" t="s">
        <v>176</v>
      </c>
      <c r="F590" s="13">
        <v>10244.280000000001</v>
      </c>
      <c r="G590" s="13">
        <v>10245</v>
      </c>
      <c r="H590" s="13">
        <v>10000</v>
      </c>
    </row>
    <row r="591" spans="1:8" x14ac:dyDescent="0.25">
      <c r="A591" s="8"/>
      <c r="B591" s="9" t="s">
        <v>592</v>
      </c>
      <c r="C591" s="8"/>
      <c r="D591" s="8"/>
      <c r="E591" s="9" t="s">
        <v>593</v>
      </c>
      <c r="F591" s="10">
        <f>+F592</f>
        <v>11672.679999999998</v>
      </c>
      <c r="G591" s="10">
        <f>+G592</f>
        <v>37375.769999999997</v>
      </c>
      <c r="H591" s="10">
        <f>+H592</f>
        <v>37375.770000000004</v>
      </c>
    </row>
    <row r="592" spans="1:8" x14ac:dyDescent="0.25">
      <c r="A592" s="11"/>
      <c r="B592" s="12" t="s">
        <v>594</v>
      </c>
      <c r="C592" s="11"/>
      <c r="D592" s="11"/>
      <c r="E592" s="12" t="s">
        <v>595</v>
      </c>
      <c r="F592" s="13">
        <f>+F593+F598</f>
        <v>11672.679999999998</v>
      </c>
      <c r="G592" s="13">
        <f>+G593+G598</f>
        <v>37375.769999999997</v>
      </c>
      <c r="H592" s="13">
        <f>+H593+H598</f>
        <v>37375.770000000004</v>
      </c>
    </row>
    <row r="593" spans="1:8" x14ac:dyDescent="0.25">
      <c r="A593" s="14"/>
      <c r="B593" s="14"/>
      <c r="C593" s="15" t="s">
        <v>596</v>
      </c>
      <c r="D593" s="14"/>
      <c r="E593" s="15" t="s">
        <v>597</v>
      </c>
      <c r="F593" s="16">
        <f>+F594</f>
        <v>11672.679999999998</v>
      </c>
      <c r="G593" s="16">
        <f>+G594</f>
        <v>11697.92</v>
      </c>
      <c r="H593" s="16">
        <f>+H594</f>
        <v>7375.77</v>
      </c>
    </row>
    <row r="594" spans="1:8" x14ac:dyDescent="0.25">
      <c r="A594" s="11"/>
      <c r="B594" s="11"/>
      <c r="C594" s="11"/>
      <c r="D594" s="12" t="s">
        <v>165</v>
      </c>
      <c r="E594" s="12" t="s">
        <v>166</v>
      </c>
      <c r="F594" s="13">
        <f>+F595</f>
        <v>11672.679999999998</v>
      </c>
      <c r="G594" s="13">
        <f>+G595</f>
        <v>11697.92</v>
      </c>
      <c r="H594" s="13">
        <f>+H595</f>
        <v>7375.77</v>
      </c>
    </row>
    <row r="595" spans="1:8" x14ac:dyDescent="0.25">
      <c r="A595" s="11"/>
      <c r="B595" s="11"/>
      <c r="C595" s="11"/>
      <c r="D595" s="12" t="s">
        <v>167</v>
      </c>
      <c r="E595" s="12" t="s">
        <v>168</v>
      </c>
      <c r="F595" s="13">
        <f>+F596+F597</f>
        <v>11672.679999999998</v>
      </c>
      <c r="G595" s="13">
        <f>+G596+G597</f>
        <v>11697.92</v>
      </c>
      <c r="H595" s="13">
        <f>+H596+H597</f>
        <v>7375.77</v>
      </c>
    </row>
    <row r="596" spans="1:8" x14ac:dyDescent="0.25">
      <c r="A596" s="11"/>
      <c r="B596" s="11"/>
      <c r="C596" s="11"/>
      <c r="D596" s="12" t="s">
        <v>376</v>
      </c>
      <c r="E596" s="12" t="s">
        <v>377</v>
      </c>
      <c r="F596" s="13">
        <v>11596.88</v>
      </c>
      <c r="G596" s="13">
        <v>11647.92</v>
      </c>
      <c r="H596" s="13">
        <v>7325.77</v>
      </c>
    </row>
    <row r="597" spans="1:8" x14ac:dyDescent="0.25">
      <c r="A597" s="11"/>
      <c r="B597" s="11"/>
      <c r="C597" s="11"/>
      <c r="D597" s="12" t="s">
        <v>464</v>
      </c>
      <c r="E597" s="12" t="s">
        <v>465</v>
      </c>
      <c r="F597" s="13">
        <v>75.8</v>
      </c>
      <c r="G597" s="13">
        <v>50</v>
      </c>
      <c r="H597" s="13">
        <v>50</v>
      </c>
    </row>
    <row r="598" spans="1:8" x14ac:dyDescent="0.25">
      <c r="A598" s="14"/>
      <c r="B598" s="14"/>
      <c r="C598" s="15" t="s">
        <v>598</v>
      </c>
      <c r="D598" s="14"/>
      <c r="E598" s="15" t="s">
        <v>599</v>
      </c>
      <c r="F598" s="16">
        <f>+F599</f>
        <v>0</v>
      </c>
      <c r="G598" s="16">
        <f>+G599</f>
        <v>25677.85</v>
      </c>
      <c r="H598" s="16">
        <f>+H599</f>
        <v>30000</v>
      </c>
    </row>
    <row r="599" spans="1:8" x14ac:dyDescent="0.25">
      <c r="A599" s="11"/>
      <c r="B599" s="11"/>
      <c r="C599" s="11"/>
      <c r="D599" s="12" t="s">
        <v>187</v>
      </c>
      <c r="E599" s="12" t="s">
        <v>188</v>
      </c>
      <c r="F599" s="13">
        <f>+F600</f>
        <v>0</v>
      </c>
      <c r="G599" s="13">
        <f>+G600</f>
        <v>25677.85</v>
      </c>
      <c r="H599" s="13">
        <f>+H600</f>
        <v>30000</v>
      </c>
    </row>
    <row r="600" spans="1:8" x14ac:dyDescent="0.25">
      <c r="A600" s="11"/>
      <c r="B600" s="11"/>
      <c r="C600" s="11"/>
      <c r="D600" s="12" t="s">
        <v>189</v>
      </c>
      <c r="E600" s="12" t="s">
        <v>190</v>
      </c>
      <c r="F600" s="13">
        <f>+F601</f>
        <v>0</v>
      </c>
      <c r="G600" s="13">
        <f>+G601</f>
        <v>25677.85</v>
      </c>
      <c r="H600" s="13">
        <f>+H601</f>
        <v>30000</v>
      </c>
    </row>
    <row r="601" spans="1:8" x14ac:dyDescent="0.25">
      <c r="A601" s="11"/>
      <c r="B601" s="11"/>
      <c r="C601" s="11"/>
      <c r="D601" s="12" t="s">
        <v>600</v>
      </c>
      <c r="E601" s="12" t="s">
        <v>601</v>
      </c>
      <c r="F601" s="13">
        <v>0</v>
      </c>
      <c r="G601" s="13">
        <v>25677.85</v>
      </c>
      <c r="H601" s="13">
        <v>30000</v>
      </c>
    </row>
    <row r="602" spans="1:8" x14ac:dyDescent="0.25">
      <c r="A602" s="3"/>
      <c r="B602" s="2" t="s">
        <v>602</v>
      </c>
      <c r="C602" s="3"/>
      <c r="D602" s="3"/>
      <c r="E602" s="2" t="s">
        <v>603</v>
      </c>
      <c r="F602" s="4">
        <f>+F603</f>
        <v>16674.120000000003</v>
      </c>
      <c r="G602" s="4">
        <f>+G603</f>
        <v>17629.32</v>
      </c>
      <c r="H602" s="4">
        <f>+H603</f>
        <v>17629.32</v>
      </c>
    </row>
    <row r="603" spans="1:8" x14ac:dyDescent="0.25">
      <c r="A603" s="8"/>
      <c r="B603" s="9" t="s">
        <v>604</v>
      </c>
      <c r="C603" s="8"/>
      <c r="D603" s="8"/>
      <c r="E603" s="9" t="s">
        <v>605</v>
      </c>
      <c r="F603" s="10">
        <f>+F604</f>
        <v>16674.120000000003</v>
      </c>
      <c r="G603" s="10">
        <f>+G604</f>
        <v>17629.32</v>
      </c>
      <c r="H603" s="10">
        <f>+H604</f>
        <v>17629.32</v>
      </c>
    </row>
    <row r="604" spans="1:8" x14ac:dyDescent="0.25">
      <c r="A604" s="11"/>
      <c r="B604" s="12" t="s">
        <v>606</v>
      </c>
      <c r="C604" s="11"/>
      <c r="D604" s="11"/>
      <c r="E604" s="12" t="s">
        <v>607</v>
      </c>
      <c r="F604" s="13">
        <f>+F605+F609</f>
        <v>16674.120000000003</v>
      </c>
      <c r="G604" s="13">
        <f>+G605+G609</f>
        <v>17629.32</v>
      </c>
      <c r="H604" s="13">
        <f>+H605+H609</f>
        <v>17629.32</v>
      </c>
    </row>
    <row r="605" spans="1:8" x14ac:dyDescent="0.25">
      <c r="A605" s="14"/>
      <c r="B605" s="14"/>
      <c r="C605" s="15" t="s">
        <v>608</v>
      </c>
      <c r="D605" s="14"/>
      <c r="E605" s="15" t="s">
        <v>609</v>
      </c>
      <c r="F605" s="16">
        <f>+F606</f>
        <v>7869</v>
      </c>
      <c r="G605" s="16">
        <f>+G606</f>
        <v>7869</v>
      </c>
      <c r="H605" s="16">
        <f>+H606</f>
        <v>7869</v>
      </c>
    </row>
    <row r="606" spans="1:8" x14ac:dyDescent="0.25">
      <c r="A606" s="11"/>
      <c r="B606" s="11"/>
      <c r="C606" s="11"/>
      <c r="D606" s="12" t="s">
        <v>165</v>
      </c>
      <c r="E606" s="12" t="s">
        <v>166</v>
      </c>
      <c r="F606" s="13">
        <f>+F607</f>
        <v>7869</v>
      </c>
      <c r="G606" s="13">
        <f>+G607</f>
        <v>7869</v>
      </c>
      <c r="H606" s="13">
        <f>+H607</f>
        <v>7869</v>
      </c>
    </row>
    <row r="607" spans="1:8" x14ac:dyDescent="0.25">
      <c r="A607" s="11"/>
      <c r="B607" s="11"/>
      <c r="C607" s="11"/>
      <c r="D607" s="12" t="s">
        <v>167</v>
      </c>
      <c r="E607" s="12" t="s">
        <v>168</v>
      </c>
      <c r="F607" s="13">
        <f>+F608</f>
        <v>7869</v>
      </c>
      <c r="G607" s="13">
        <f>+G608</f>
        <v>7869</v>
      </c>
      <c r="H607" s="13">
        <f>+H608</f>
        <v>7869</v>
      </c>
    </row>
    <row r="608" spans="1:8" x14ac:dyDescent="0.25">
      <c r="A608" s="11"/>
      <c r="B608" s="11"/>
      <c r="C608" s="11"/>
      <c r="D608" s="12" t="s">
        <v>271</v>
      </c>
      <c r="E608" s="12" t="s">
        <v>272</v>
      </c>
      <c r="F608" s="13">
        <v>7869</v>
      </c>
      <c r="G608" s="13">
        <v>7869</v>
      </c>
      <c r="H608" s="13">
        <v>7869</v>
      </c>
    </row>
    <row r="609" spans="1:8" x14ac:dyDescent="0.25">
      <c r="A609" s="14"/>
      <c r="B609" s="14"/>
      <c r="C609" s="15" t="s">
        <v>610</v>
      </c>
      <c r="D609" s="14"/>
      <c r="E609" s="15" t="s">
        <v>611</v>
      </c>
      <c r="F609" s="16">
        <f>+F610+F614</f>
        <v>8805.1200000000008</v>
      </c>
      <c r="G609" s="16">
        <f>+G610+G614</f>
        <v>9760.32</v>
      </c>
      <c r="H609" s="16">
        <f>+H610+H614</f>
        <v>9760.32</v>
      </c>
    </row>
    <row r="610" spans="1:8" x14ac:dyDescent="0.25">
      <c r="A610" s="11"/>
      <c r="B610" s="11"/>
      <c r="C610" s="11"/>
      <c r="D610" s="12" t="s">
        <v>165</v>
      </c>
      <c r="E610" s="12" t="s">
        <v>166</v>
      </c>
      <c r="F610" s="13">
        <f>+F611</f>
        <v>732</v>
      </c>
      <c r="G610" s="13">
        <f>+G611</f>
        <v>6062.46</v>
      </c>
      <c r="H610" s="13">
        <f>+H611</f>
        <v>6062.46</v>
      </c>
    </row>
    <row r="611" spans="1:8" x14ac:dyDescent="0.25">
      <c r="A611" s="11"/>
      <c r="B611" s="11"/>
      <c r="C611" s="11"/>
      <c r="D611" s="12" t="s">
        <v>167</v>
      </c>
      <c r="E611" s="12" t="s">
        <v>168</v>
      </c>
      <c r="F611" s="13">
        <f>+F612+F613</f>
        <v>732</v>
      </c>
      <c r="G611" s="13">
        <f>+G612+G613</f>
        <v>6062.46</v>
      </c>
      <c r="H611" s="13">
        <f>+H612+H613</f>
        <v>6062.46</v>
      </c>
    </row>
    <row r="612" spans="1:8" x14ac:dyDescent="0.25">
      <c r="A612" s="11"/>
      <c r="B612" s="11"/>
      <c r="C612" s="11"/>
      <c r="D612" s="12" t="s">
        <v>380</v>
      </c>
      <c r="E612" s="12" t="s">
        <v>381</v>
      </c>
      <c r="F612" s="13">
        <v>732</v>
      </c>
      <c r="G612" s="13">
        <v>1537.2</v>
      </c>
      <c r="H612" s="13">
        <v>1537.2</v>
      </c>
    </row>
    <row r="613" spans="1:8" x14ac:dyDescent="0.25">
      <c r="A613" s="11"/>
      <c r="B613" s="11"/>
      <c r="C613" s="11"/>
      <c r="D613" s="12" t="s">
        <v>175</v>
      </c>
      <c r="E613" s="12" t="s">
        <v>176</v>
      </c>
      <c r="F613" s="13">
        <v>0</v>
      </c>
      <c r="G613" s="13">
        <v>4525.26</v>
      </c>
      <c r="H613" s="13">
        <v>4525.26</v>
      </c>
    </row>
    <row r="614" spans="1:8" x14ac:dyDescent="0.25">
      <c r="A614" s="11"/>
      <c r="B614" s="11"/>
      <c r="C614" s="11"/>
      <c r="D614" s="12" t="s">
        <v>187</v>
      </c>
      <c r="E614" s="12" t="s">
        <v>188</v>
      </c>
      <c r="F614" s="13">
        <f>+F615</f>
        <v>8073.1200000000008</v>
      </c>
      <c r="G614" s="13">
        <f>+G615</f>
        <v>3697.86</v>
      </c>
      <c r="H614" s="13">
        <f>+H615</f>
        <v>3697.86</v>
      </c>
    </row>
    <row r="615" spans="1:8" x14ac:dyDescent="0.25">
      <c r="A615" s="11"/>
      <c r="B615" s="11"/>
      <c r="C615" s="11"/>
      <c r="D615" s="12" t="s">
        <v>189</v>
      </c>
      <c r="E615" s="12" t="s">
        <v>190</v>
      </c>
      <c r="F615" s="13">
        <f>+F616+F617+F618</f>
        <v>8073.1200000000008</v>
      </c>
      <c r="G615" s="13">
        <f>+G616+G617+G618</f>
        <v>3697.86</v>
      </c>
      <c r="H615" s="13">
        <f>+H616+H617+H618</f>
        <v>3697.86</v>
      </c>
    </row>
    <row r="616" spans="1:8" x14ac:dyDescent="0.25">
      <c r="A616" s="11"/>
      <c r="B616" s="11"/>
      <c r="C616" s="11"/>
      <c r="D616" s="12" t="s">
        <v>612</v>
      </c>
      <c r="E616" s="12" t="s">
        <v>613</v>
      </c>
      <c r="F616" s="13">
        <v>0</v>
      </c>
      <c r="G616" s="13">
        <v>3697.86</v>
      </c>
      <c r="H616" s="13">
        <v>3697.86</v>
      </c>
    </row>
    <row r="617" spans="1:8" x14ac:dyDescent="0.25">
      <c r="A617" s="11"/>
      <c r="B617" s="11"/>
      <c r="C617" s="11"/>
      <c r="D617" s="12" t="s">
        <v>191</v>
      </c>
      <c r="E617" s="12" t="s">
        <v>192</v>
      </c>
      <c r="F617" s="13">
        <v>3697.86</v>
      </c>
      <c r="G617" s="13">
        <v>0</v>
      </c>
      <c r="H617" s="13">
        <v>0</v>
      </c>
    </row>
    <row r="618" spans="1:8" x14ac:dyDescent="0.25">
      <c r="A618" s="11"/>
      <c r="B618" s="11"/>
      <c r="C618" s="11"/>
      <c r="D618" s="12" t="s">
        <v>614</v>
      </c>
      <c r="E618" s="12" t="s">
        <v>615</v>
      </c>
      <c r="F618" s="13">
        <v>4375.26</v>
      </c>
      <c r="G618" s="13">
        <v>0</v>
      </c>
      <c r="H618" s="13">
        <v>0</v>
      </c>
    </row>
    <row r="619" spans="1:8" x14ac:dyDescent="0.25">
      <c r="A619" s="3"/>
      <c r="B619" s="2" t="s">
        <v>616</v>
      </c>
      <c r="C619" s="3"/>
      <c r="D619" s="3"/>
      <c r="E619" s="2" t="s">
        <v>617</v>
      </c>
      <c r="F619" s="4">
        <f>+F620+F692+F698</f>
        <v>626982.78999999992</v>
      </c>
      <c r="G619" s="4">
        <f>+G620+G692+G698</f>
        <v>791904.20999999985</v>
      </c>
      <c r="H619" s="4">
        <f>+H620+H692+H698</f>
        <v>791904.21000000008</v>
      </c>
    </row>
    <row r="620" spans="1:8" x14ac:dyDescent="0.25">
      <c r="A620" s="8"/>
      <c r="B620" s="9" t="s">
        <v>618</v>
      </c>
      <c r="C620" s="8"/>
      <c r="D620" s="8"/>
      <c r="E620" s="9" t="s">
        <v>619</v>
      </c>
      <c r="F620" s="10">
        <f>+F621+F646+F663+F675</f>
        <v>624554.97</v>
      </c>
      <c r="G620" s="10">
        <f>+G621+G646+G663+G675</f>
        <v>769442.60999999987</v>
      </c>
      <c r="H620" s="10">
        <f>+H621+H646+H663+H675</f>
        <v>769442.6100000001</v>
      </c>
    </row>
    <row r="621" spans="1:8" x14ac:dyDescent="0.25">
      <c r="A621" s="11"/>
      <c r="B621" s="12" t="s">
        <v>620</v>
      </c>
      <c r="C621" s="11"/>
      <c r="D621" s="11"/>
      <c r="E621" s="12" t="s">
        <v>621</v>
      </c>
      <c r="F621" s="13">
        <f>+F622+F634+F641</f>
        <v>234422.00999999998</v>
      </c>
      <c r="G621" s="13">
        <f>+G622+G634+G641</f>
        <v>258903.89999999997</v>
      </c>
      <c r="H621" s="13">
        <f>+H622+H634+H641</f>
        <v>207000</v>
      </c>
    </row>
    <row r="622" spans="1:8" x14ac:dyDescent="0.25">
      <c r="A622" s="14"/>
      <c r="B622" s="14"/>
      <c r="C622" s="15" t="s">
        <v>622</v>
      </c>
      <c r="D622" s="14"/>
      <c r="E622" s="15" t="s">
        <v>623</v>
      </c>
      <c r="F622" s="16">
        <f>+F623+F630</f>
        <v>105885.15999999999</v>
      </c>
      <c r="G622" s="16">
        <f>+G623+G630</f>
        <v>129598.39999999999</v>
      </c>
      <c r="H622" s="16">
        <f>+H623+H630</f>
        <v>80000</v>
      </c>
    </row>
    <row r="623" spans="1:8" x14ac:dyDescent="0.25">
      <c r="A623" s="11"/>
      <c r="B623" s="11"/>
      <c r="C623" s="11"/>
      <c r="D623" s="12" t="s">
        <v>165</v>
      </c>
      <c r="E623" s="12" t="s">
        <v>166</v>
      </c>
      <c r="F623" s="13">
        <f>+F624</f>
        <v>105885.15999999999</v>
      </c>
      <c r="G623" s="13">
        <f>+G624</f>
        <v>86184.26</v>
      </c>
      <c r="H623" s="13">
        <f>+H624</f>
        <v>33000</v>
      </c>
    </row>
    <row r="624" spans="1:8" x14ac:dyDescent="0.25">
      <c r="A624" s="11"/>
      <c r="B624" s="11"/>
      <c r="C624" s="11"/>
      <c r="D624" s="12" t="s">
        <v>167</v>
      </c>
      <c r="E624" s="12" t="s">
        <v>168</v>
      </c>
      <c r="F624" s="13">
        <f>+F625+F626+F627+F628+F629</f>
        <v>105885.15999999999</v>
      </c>
      <c r="G624" s="13">
        <f>+G625+G626+G627+G628+G629</f>
        <v>86184.26</v>
      </c>
      <c r="H624" s="13">
        <f>+H625+H626+H627+H628+H629</f>
        <v>33000</v>
      </c>
    </row>
    <row r="625" spans="1:8" x14ac:dyDescent="0.25">
      <c r="A625" s="11"/>
      <c r="B625" s="11"/>
      <c r="C625" s="11"/>
      <c r="D625" s="12" t="s">
        <v>267</v>
      </c>
      <c r="E625" s="12" t="s">
        <v>268</v>
      </c>
      <c r="F625" s="13">
        <v>451.76</v>
      </c>
      <c r="G625" s="13">
        <v>3000</v>
      </c>
      <c r="H625" s="13">
        <v>3000</v>
      </c>
    </row>
    <row r="626" spans="1:8" x14ac:dyDescent="0.25">
      <c r="A626" s="11"/>
      <c r="B626" s="11"/>
      <c r="C626" s="11"/>
      <c r="D626" s="12" t="s">
        <v>362</v>
      </c>
      <c r="E626" s="12" t="s">
        <v>363</v>
      </c>
      <c r="F626" s="13">
        <v>629.52</v>
      </c>
      <c r="G626" s="13">
        <v>0</v>
      </c>
      <c r="H626" s="13">
        <v>0</v>
      </c>
    </row>
    <row r="627" spans="1:8" x14ac:dyDescent="0.25">
      <c r="A627" s="11"/>
      <c r="B627" s="11"/>
      <c r="C627" s="11"/>
      <c r="D627" s="12" t="s">
        <v>271</v>
      </c>
      <c r="E627" s="12" t="s">
        <v>272</v>
      </c>
      <c r="F627" s="13">
        <v>98.64</v>
      </c>
      <c r="G627" s="13">
        <v>0</v>
      </c>
      <c r="H627" s="13">
        <v>0</v>
      </c>
    </row>
    <row r="628" spans="1:8" x14ac:dyDescent="0.25">
      <c r="A628" s="11"/>
      <c r="B628" s="11"/>
      <c r="C628" s="11"/>
      <c r="D628" s="12" t="s">
        <v>376</v>
      </c>
      <c r="E628" s="12" t="s">
        <v>377</v>
      </c>
      <c r="F628" s="13">
        <v>103418.81</v>
      </c>
      <c r="G628" s="13">
        <v>83184.259999999995</v>
      </c>
      <c r="H628" s="13">
        <v>30000</v>
      </c>
    </row>
    <row r="629" spans="1:8" x14ac:dyDescent="0.25">
      <c r="A629" s="11"/>
      <c r="B629" s="11"/>
      <c r="C629" s="11"/>
      <c r="D629" s="12" t="s">
        <v>175</v>
      </c>
      <c r="E629" s="12" t="s">
        <v>176</v>
      </c>
      <c r="F629" s="13">
        <v>1286.43</v>
      </c>
      <c r="G629" s="13">
        <v>0</v>
      </c>
      <c r="H629" s="13">
        <v>0</v>
      </c>
    </row>
    <row r="630" spans="1:8" x14ac:dyDescent="0.25">
      <c r="A630" s="11"/>
      <c r="B630" s="11"/>
      <c r="C630" s="11"/>
      <c r="D630" s="12" t="s">
        <v>187</v>
      </c>
      <c r="E630" s="12" t="s">
        <v>188</v>
      </c>
      <c r="F630" s="13">
        <f>+F631</f>
        <v>0</v>
      </c>
      <c r="G630" s="13">
        <f>+G631</f>
        <v>43414.14</v>
      </c>
      <c r="H630" s="13">
        <f>+H631</f>
        <v>47000</v>
      </c>
    </row>
    <row r="631" spans="1:8" x14ac:dyDescent="0.25">
      <c r="A631" s="11"/>
      <c r="B631" s="11"/>
      <c r="C631" s="11"/>
      <c r="D631" s="12" t="s">
        <v>189</v>
      </c>
      <c r="E631" s="12" t="s">
        <v>190</v>
      </c>
      <c r="F631" s="13">
        <f>+F632+F633</f>
        <v>0</v>
      </c>
      <c r="G631" s="13">
        <f>+G632+G633</f>
        <v>43414.14</v>
      </c>
      <c r="H631" s="13">
        <f>+H632+H633</f>
        <v>47000</v>
      </c>
    </row>
    <row r="632" spans="1:8" x14ac:dyDescent="0.25">
      <c r="A632" s="11"/>
      <c r="B632" s="11"/>
      <c r="C632" s="11"/>
      <c r="D632" s="12" t="s">
        <v>568</v>
      </c>
      <c r="E632" s="12" t="s">
        <v>569</v>
      </c>
      <c r="F632" s="13">
        <v>0</v>
      </c>
      <c r="G632" s="13">
        <v>15815.64</v>
      </c>
      <c r="H632" s="13">
        <v>17000</v>
      </c>
    </row>
    <row r="633" spans="1:8" x14ac:dyDescent="0.25">
      <c r="A633" s="11"/>
      <c r="B633" s="11"/>
      <c r="C633" s="11"/>
      <c r="D633" s="12" t="s">
        <v>600</v>
      </c>
      <c r="E633" s="12" t="s">
        <v>601</v>
      </c>
      <c r="F633" s="13">
        <v>0</v>
      </c>
      <c r="G633" s="13">
        <v>27598.5</v>
      </c>
      <c r="H633" s="13">
        <v>30000</v>
      </c>
    </row>
    <row r="634" spans="1:8" x14ac:dyDescent="0.25">
      <c r="A634" s="14"/>
      <c r="B634" s="14"/>
      <c r="C634" s="15" t="s">
        <v>624</v>
      </c>
      <c r="D634" s="14"/>
      <c r="E634" s="15" t="s">
        <v>625</v>
      </c>
      <c r="F634" s="16">
        <f>+F635</f>
        <v>78074.12999999999</v>
      </c>
      <c r="G634" s="16">
        <f>+G635</f>
        <v>78440.759999999995</v>
      </c>
      <c r="H634" s="16">
        <f>+H635</f>
        <v>80000</v>
      </c>
    </row>
    <row r="635" spans="1:8" x14ac:dyDescent="0.25">
      <c r="A635" s="11"/>
      <c r="B635" s="11"/>
      <c r="C635" s="11"/>
      <c r="D635" s="12" t="s">
        <v>187</v>
      </c>
      <c r="E635" s="12" t="s">
        <v>188</v>
      </c>
      <c r="F635" s="13">
        <f>+F636</f>
        <v>78074.12999999999</v>
      </c>
      <c r="G635" s="13">
        <f>+G636</f>
        <v>78440.759999999995</v>
      </c>
      <c r="H635" s="13">
        <f>+H636</f>
        <v>80000</v>
      </c>
    </row>
    <row r="636" spans="1:8" x14ac:dyDescent="0.25">
      <c r="A636" s="11"/>
      <c r="B636" s="11"/>
      <c r="C636" s="11"/>
      <c r="D636" s="12" t="s">
        <v>189</v>
      </c>
      <c r="E636" s="12" t="s">
        <v>190</v>
      </c>
      <c r="F636" s="13">
        <f>+F637+F638+F639+F640</f>
        <v>78074.12999999999</v>
      </c>
      <c r="G636" s="13">
        <f>+G637+G638+G639+G640</f>
        <v>78440.759999999995</v>
      </c>
      <c r="H636" s="13">
        <f>+H637+H638+H639+H640</f>
        <v>80000</v>
      </c>
    </row>
    <row r="637" spans="1:8" x14ac:dyDescent="0.25">
      <c r="A637" s="11"/>
      <c r="B637" s="11"/>
      <c r="C637" s="11"/>
      <c r="D637" s="12" t="s">
        <v>600</v>
      </c>
      <c r="E637" s="12" t="s">
        <v>601</v>
      </c>
      <c r="F637" s="13">
        <v>75750.62</v>
      </c>
      <c r="G637" s="13">
        <v>78440.759999999995</v>
      </c>
      <c r="H637" s="13">
        <v>80000</v>
      </c>
    </row>
    <row r="638" spans="1:8" x14ac:dyDescent="0.25">
      <c r="A638" s="11"/>
      <c r="B638" s="11"/>
      <c r="C638" s="11"/>
      <c r="D638" s="12" t="s">
        <v>626</v>
      </c>
      <c r="E638" s="12" t="s">
        <v>627</v>
      </c>
      <c r="F638" s="13">
        <v>1666.51</v>
      </c>
      <c r="G638" s="13">
        <v>0</v>
      </c>
      <c r="H638" s="13">
        <v>0</v>
      </c>
    </row>
    <row r="639" spans="1:8" x14ac:dyDescent="0.25">
      <c r="A639" s="11"/>
      <c r="B639" s="11"/>
      <c r="C639" s="11"/>
      <c r="D639" s="12" t="s">
        <v>295</v>
      </c>
      <c r="E639" s="12" t="s">
        <v>296</v>
      </c>
      <c r="F639" s="13">
        <v>237</v>
      </c>
      <c r="G639" s="13">
        <v>0</v>
      </c>
      <c r="H639" s="13">
        <v>0</v>
      </c>
    </row>
    <row r="640" spans="1:8" x14ac:dyDescent="0.25">
      <c r="A640" s="11"/>
      <c r="B640" s="11"/>
      <c r="C640" s="11"/>
      <c r="D640" s="12" t="s">
        <v>628</v>
      </c>
      <c r="E640" s="12" t="s">
        <v>629</v>
      </c>
      <c r="F640" s="13">
        <v>420</v>
      </c>
      <c r="G640" s="13">
        <v>0</v>
      </c>
      <c r="H640" s="13">
        <v>0</v>
      </c>
    </row>
    <row r="641" spans="1:8" x14ac:dyDescent="0.25">
      <c r="A641" s="14"/>
      <c r="B641" s="14"/>
      <c r="C641" s="15" t="s">
        <v>630</v>
      </c>
      <c r="D641" s="14"/>
      <c r="E641" s="15" t="s">
        <v>631</v>
      </c>
      <c r="F641" s="16">
        <f>+F642</f>
        <v>50462.720000000001</v>
      </c>
      <c r="G641" s="16">
        <f>+G642</f>
        <v>50864.740000000005</v>
      </c>
      <c r="H641" s="16">
        <f>+H642</f>
        <v>47000</v>
      </c>
    </row>
    <row r="642" spans="1:8" x14ac:dyDescent="0.25">
      <c r="A642" s="11"/>
      <c r="B642" s="11"/>
      <c r="C642" s="11"/>
      <c r="D642" s="12" t="s">
        <v>187</v>
      </c>
      <c r="E642" s="12" t="s">
        <v>188</v>
      </c>
      <c r="F642" s="13">
        <f>+F643</f>
        <v>50462.720000000001</v>
      </c>
      <c r="G642" s="13">
        <f>+G643</f>
        <v>50864.740000000005</v>
      </c>
      <c r="H642" s="13">
        <f>+H643</f>
        <v>47000</v>
      </c>
    </row>
    <row r="643" spans="1:8" x14ac:dyDescent="0.25">
      <c r="A643" s="11"/>
      <c r="B643" s="11"/>
      <c r="C643" s="11"/>
      <c r="D643" s="12" t="s">
        <v>189</v>
      </c>
      <c r="E643" s="12" t="s">
        <v>190</v>
      </c>
      <c r="F643" s="13">
        <f>+F644+F645</f>
        <v>50462.720000000001</v>
      </c>
      <c r="G643" s="13">
        <f>+G644+G645</f>
        <v>50864.740000000005</v>
      </c>
      <c r="H643" s="13">
        <f>+H644+H645</f>
        <v>47000</v>
      </c>
    </row>
    <row r="644" spans="1:8" x14ac:dyDescent="0.25">
      <c r="A644" s="11"/>
      <c r="B644" s="11"/>
      <c r="C644" s="11"/>
      <c r="D644" s="12" t="s">
        <v>600</v>
      </c>
      <c r="E644" s="12" t="s">
        <v>601</v>
      </c>
      <c r="F644" s="13">
        <v>48635.39</v>
      </c>
      <c r="G644" s="13">
        <v>48635.4</v>
      </c>
      <c r="H644" s="13">
        <v>47000</v>
      </c>
    </row>
    <row r="645" spans="1:8" x14ac:dyDescent="0.25">
      <c r="A645" s="11"/>
      <c r="B645" s="11"/>
      <c r="C645" s="11"/>
      <c r="D645" s="12" t="s">
        <v>626</v>
      </c>
      <c r="E645" s="12" t="s">
        <v>627</v>
      </c>
      <c r="F645" s="13">
        <v>1827.33</v>
      </c>
      <c r="G645" s="13">
        <v>2229.34</v>
      </c>
      <c r="H645" s="13">
        <v>0</v>
      </c>
    </row>
    <row r="646" spans="1:8" x14ac:dyDescent="0.25">
      <c r="A646" s="11"/>
      <c r="B646" s="12" t="s">
        <v>632</v>
      </c>
      <c r="C646" s="11"/>
      <c r="D646" s="11"/>
      <c r="E646" s="12" t="s">
        <v>633</v>
      </c>
      <c r="F646" s="13">
        <f>+F647+F654</f>
        <v>29574.61</v>
      </c>
      <c r="G646" s="13">
        <f>+G647+G654</f>
        <v>40266.1</v>
      </c>
      <c r="H646" s="13">
        <f>+H647+H654</f>
        <v>55000</v>
      </c>
    </row>
    <row r="647" spans="1:8" x14ac:dyDescent="0.25">
      <c r="A647" s="14"/>
      <c r="B647" s="14"/>
      <c r="C647" s="15" t="s">
        <v>634</v>
      </c>
      <c r="D647" s="14"/>
      <c r="E647" s="15" t="s">
        <v>635</v>
      </c>
      <c r="F647" s="16">
        <f>+F648+F651</f>
        <v>18901.46</v>
      </c>
      <c r="G647" s="16">
        <f>+G648+G651</f>
        <v>18901.5</v>
      </c>
      <c r="H647" s="16">
        <f>+H648+H651</f>
        <v>20000</v>
      </c>
    </row>
    <row r="648" spans="1:8" x14ac:dyDescent="0.25">
      <c r="A648" s="11"/>
      <c r="B648" s="11"/>
      <c r="C648" s="11"/>
      <c r="D648" s="12" t="s">
        <v>165</v>
      </c>
      <c r="E648" s="12" t="s">
        <v>166</v>
      </c>
      <c r="F648" s="13">
        <f>+F649</f>
        <v>18901.46</v>
      </c>
      <c r="G648" s="13">
        <f>+G649</f>
        <v>2401.5</v>
      </c>
      <c r="H648" s="13">
        <f>+H649</f>
        <v>0</v>
      </c>
    </row>
    <row r="649" spans="1:8" x14ac:dyDescent="0.25">
      <c r="A649" s="11"/>
      <c r="B649" s="11"/>
      <c r="C649" s="11"/>
      <c r="D649" s="12" t="s">
        <v>167</v>
      </c>
      <c r="E649" s="12" t="s">
        <v>168</v>
      </c>
      <c r="F649" s="13">
        <f>+F650</f>
        <v>18901.46</v>
      </c>
      <c r="G649" s="13">
        <f>+G650</f>
        <v>2401.5</v>
      </c>
      <c r="H649" s="13">
        <f>+H650</f>
        <v>0</v>
      </c>
    </row>
    <row r="650" spans="1:8" x14ac:dyDescent="0.25">
      <c r="A650" s="11"/>
      <c r="B650" s="11"/>
      <c r="C650" s="11"/>
      <c r="D650" s="12" t="s">
        <v>362</v>
      </c>
      <c r="E650" s="12" t="s">
        <v>363</v>
      </c>
      <c r="F650" s="13">
        <v>18901.46</v>
      </c>
      <c r="G650" s="13">
        <v>2401.5</v>
      </c>
      <c r="H650" s="13">
        <v>0</v>
      </c>
    </row>
    <row r="651" spans="1:8" x14ac:dyDescent="0.25">
      <c r="A651" s="11"/>
      <c r="B651" s="11"/>
      <c r="C651" s="11"/>
      <c r="D651" s="12" t="s">
        <v>187</v>
      </c>
      <c r="E651" s="12" t="s">
        <v>188</v>
      </c>
      <c r="F651" s="13">
        <f>+F652</f>
        <v>0</v>
      </c>
      <c r="G651" s="13">
        <f>+G652</f>
        <v>16500</v>
      </c>
      <c r="H651" s="13">
        <f>+H652</f>
        <v>20000</v>
      </c>
    </row>
    <row r="652" spans="1:8" x14ac:dyDescent="0.25">
      <c r="A652" s="11"/>
      <c r="B652" s="11"/>
      <c r="C652" s="11"/>
      <c r="D652" s="12" t="s">
        <v>189</v>
      </c>
      <c r="E652" s="12" t="s">
        <v>190</v>
      </c>
      <c r="F652" s="13">
        <f>+F653</f>
        <v>0</v>
      </c>
      <c r="G652" s="13">
        <f>+G653</f>
        <v>16500</v>
      </c>
      <c r="H652" s="13">
        <f>+H653</f>
        <v>20000</v>
      </c>
    </row>
    <row r="653" spans="1:8" x14ac:dyDescent="0.25">
      <c r="A653" s="11"/>
      <c r="B653" s="11"/>
      <c r="C653" s="11"/>
      <c r="D653" s="12" t="s">
        <v>295</v>
      </c>
      <c r="E653" s="12" t="s">
        <v>296</v>
      </c>
      <c r="F653" s="13">
        <v>0</v>
      </c>
      <c r="G653" s="13">
        <v>16500</v>
      </c>
      <c r="H653" s="13">
        <v>20000</v>
      </c>
    </row>
    <row r="654" spans="1:8" x14ac:dyDescent="0.25">
      <c r="A654" s="14"/>
      <c r="B654" s="14"/>
      <c r="C654" s="15" t="s">
        <v>636</v>
      </c>
      <c r="D654" s="14"/>
      <c r="E654" s="15" t="s">
        <v>637</v>
      </c>
      <c r="F654" s="16">
        <f>+F655+F658</f>
        <v>10673.15</v>
      </c>
      <c r="G654" s="16">
        <f>+G655+G658</f>
        <v>21364.6</v>
      </c>
      <c r="H654" s="16">
        <f>+H655+H658</f>
        <v>35000</v>
      </c>
    </row>
    <row r="655" spans="1:8" x14ac:dyDescent="0.25">
      <c r="A655" s="11"/>
      <c r="B655" s="11"/>
      <c r="C655" s="11"/>
      <c r="D655" s="12" t="s">
        <v>165</v>
      </c>
      <c r="E655" s="12" t="s">
        <v>166</v>
      </c>
      <c r="F655" s="13">
        <f>+F656</f>
        <v>72.31</v>
      </c>
      <c r="G655" s="13">
        <f>+G656</f>
        <v>0</v>
      </c>
      <c r="H655" s="13">
        <f>+H656</f>
        <v>0</v>
      </c>
    </row>
    <row r="656" spans="1:8" x14ac:dyDescent="0.25">
      <c r="A656" s="11"/>
      <c r="B656" s="11"/>
      <c r="C656" s="11"/>
      <c r="D656" s="12" t="s">
        <v>167</v>
      </c>
      <c r="E656" s="12" t="s">
        <v>168</v>
      </c>
      <c r="F656" s="13">
        <f>+F657</f>
        <v>72.31</v>
      </c>
      <c r="G656" s="13">
        <f>+G657</f>
        <v>0</v>
      </c>
      <c r="H656" s="13">
        <f>+H657</f>
        <v>0</v>
      </c>
    </row>
    <row r="657" spans="1:8" x14ac:dyDescent="0.25">
      <c r="A657" s="11"/>
      <c r="B657" s="11"/>
      <c r="C657" s="11"/>
      <c r="D657" s="12" t="s">
        <v>376</v>
      </c>
      <c r="E657" s="12" t="s">
        <v>377</v>
      </c>
      <c r="F657" s="13">
        <v>72.31</v>
      </c>
      <c r="G657" s="13">
        <v>0</v>
      </c>
      <c r="H657" s="13">
        <v>0</v>
      </c>
    </row>
    <row r="658" spans="1:8" x14ac:dyDescent="0.25">
      <c r="A658" s="11"/>
      <c r="B658" s="11"/>
      <c r="C658" s="11"/>
      <c r="D658" s="12" t="s">
        <v>187</v>
      </c>
      <c r="E658" s="12" t="s">
        <v>188</v>
      </c>
      <c r="F658" s="13">
        <f>+F659</f>
        <v>10600.84</v>
      </c>
      <c r="G658" s="13">
        <f>+G659</f>
        <v>21364.6</v>
      </c>
      <c r="H658" s="13">
        <f>+H659</f>
        <v>35000</v>
      </c>
    </row>
    <row r="659" spans="1:8" x14ac:dyDescent="0.25">
      <c r="A659" s="11"/>
      <c r="B659" s="11"/>
      <c r="C659" s="11"/>
      <c r="D659" s="12" t="s">
        <v>189</v>
      </c>
      <c r="E659" s="12" t="s">
        <v>190</v>
      </c>
      <c r="F659" s="13">
        <f>+F660+F661+F662</f>
        <v>10600.84</v>
      </c>
      <c r="G659" s="13">
        <f>+G660+G661+G662</f>
        <v>21364.6</v>
      </c>
      <c r="H659" s="13">
        <f>+H660+H661+H662</f>
        <v>35000</v>
      </c>
    </row>
    <row r="660" spans="1:8" x14ac:dyDescent="0.25">
      <c r="A660" s="11"/>
      <c r="B660" s="11"/>
      <c r="C660" s="11"/>
      <c r="D660" s="12" t="s">
        <v>568</v>
      </c>
      <c r="E660" s="12" t="s">
        <v>569</v>
      </c>
      <c r="F660" s="13">
        <v>4447.49</v>
      </c>
      <c r="G660" s="13">
        <v>0</v>
      </c>
      <c r="H660" s="13">
        <v>0</v>
      </c>
    </row>
    <row r="661" spans="1:8" x14ac:dyDescent="0.25">
      <c r="A661" s="11"/>
      <c r="B661" s="11"/>
      <c r="C661" s="11"/>
      <c r="D661" s="12" t="s">
        <v>600</v>
      </c>
      <c r="E661" s="12" t="s">
        <v>601</v>
      </c>
      <c r="F661" s="13">
        <v>4353.3500000000004</v>
      </c>
      <c r="G661" s="13">
        <v>19364.599999999999</v>
      </c>
      <c r="H661" s="13">
        <v>33000</v>
      </c>
    </row>
    <row r="662" spans="1:8" x14ac:dyDescent="0.25">
      <c r="A662" s="11"/>
      <c r="B662" s="11"/>
      <c r="C662" s="11"/>
      <c r="D662" s="12" t="s">
        <v>295</v>
      </c>
      <c r="E662" s="12" t="s">
        <v>296</v>
      </c>
      <c r="F662" s="13">
        <v>1800</v>
      </c>
      <c r="G662" s="13">
        <v>2000</v>
      </c>
      <c r="H662" s="13">
        <v>2000</v>
      </c>
    </row>
    <row r="663" spans="1:8" x14ac:dyDescent="0.25">
      <c r="A663" s="11"/>
      <c r="B663" s="12" t="s">
        <v>638</v>
      </c>
      <c r="C663" s="11"/>
      <c r="D663" s="11"/>
      <c r="E663" s="12" t="s">
        <v>639</v>
      </c>
      <c r="F663" s="13">
        <f>+F664</f>
        <v>47943.28</v>
      </c>
      <c r="G663" s="13">
        <f>+G664</f>
        <v>149097.04</v>
      </c>
      <c r="H663" s="13">
        <f>+H664</f>
        <v>149097.04</v>
      </c>
    </row>
    <row r="664" spans="1:8" x14ac:dyDescent="0.25">
      <c r="A664" s="14"/>
      <c r="B664" s="14"/>
      <c r="C664" s="15" t="s">
        <v>640</v>
      </c>
      <c r="D664" s="14"/>
      <c r="E664" s="15" t="s">
        <v>641</v>
      </c>
      <c r="F664" s="16">
        <f>+F665+F669</f>
        <v>47943.28</v>
      </c>
      <c r="G664" s="16">
        <f>+G665+G669</f>
        <v>149097.04</v>
      </c>
      <c r="H664" s="16">
        <f>+H665+H669</f>
        <v>149097.04</v>
      </c>
    </row>
    <row r="665" spans="1:8" x14ac:dyDescent="0.25">
      <c r="A665" s="11"/>
      <c r="B665" s="11"/>
      <c r="C665" s="11"/>
      <c r="D665" s="12" t="s">
        <v>165</v>
      </c>
      <c r="E665" s="12" t="s">
        <v>166</v>
      </c>
      <c r="F665" s="13">
        <f>+F666</f>
        <v>3214.31</v>
      </c>
      <c r="G665" s="13">
        <f>+G666</f>
        <v>0</v>
      </c>
      <c r="H665" s="13">
        <f>+H666</f>
        <v>0</v>
      </c>
    </row>
    <row r="666" spans="1:8" x14ac:dyDescent="0.25">
      <c r="A666" s="11"/>
      <c r="B666" s="11"/>
      <c r="C666" s="11"/>
      <c r="D666" s="12" t="s">
        <v>167</v>
      </c>
      <c r="E666" s="12" t="s">
        <v>168</v>
      </c>
      <c r="F666" s="13">
        <f>+F667+F668</f>
        <v>3214.31</v>
      </c>
      <c r="G666" s="13">
        <f>+G667+G668</f>
        <v>0</v>
      </c>
      <c r="H666" s="13">
        <f>+H667+H668</f>
        <v>0</v>
      </c>
    </row>
    <row r="667" spans="1:8" x14ac:dyDescent="0.25">
      <c r="A667" s="11"/>
      <c r="B667" s="11"/>
      <c r="C667" s="11"/>
      <c r="D667" s="12" t="s">
        <v>362</v>
      </c>
      <c r="E667" s="12" t="s">
        <v>363</v>
      </c>
      <c r="F667" s="13">
        <v>200</v>
      </c>
      <c r="G667" s="13">
        <v>0</v>
      </c>
      <c r="H667" s="13">
        <v>0</v>
      </c>
    </row>
    <row r="668" spans="1:8" x14ac:dyDescent="0.25">
      <c r="A668" s="11"/>
      <c r="B668" s="11"/>
      <c r="C668" s="11"/>
      <c r="D668" s="12" t="s">
        <v>175</v>
      </c>
      <c r="E668" s="12" t="s">
        <v>176</v>
      </c>
      <c r="F668" s="13">
        <v>3014.31</v>
      </c>
      <c r="G668" s="13">
        <v>0</v>
      </c>
      <c r="H668" s="13">
        <v>0</v>
      </c>
    </row>
    <row r="669" spans="1:8" x14ac:dyDescent="0.25">
      <c r="A669" s="11"/>
      <c r="B669" s="11"/>
      <c r="C669" s="11"/>
      <c r="D669" s="12" t="s">
        <v>187</v>
      </c>
      <c r="E669" s="12" t="s">
        <v>188</v>
      </c>
      <c r="F669" s="13">
        <f>+F670</f>
        <v>44728.97</v>
      </c>
      <c r="G669" s="13">
        <f>+G670</f>
        <v>149097.04</v>
      </c>
      <c r="H669" s="13">
        <f>+H670</f>
        <v>149097.04</v>
      </c>
    </row>
    <row r="670" spans="1:8" x14ac:dyDescent="0.25">
      <c r="A670" s="11"/>
      <c r="B670" s="11"/>
      <c r="C670" s="11"/>
      <c r="D670" s="12" t="s">
        <v>189</v>
      </c>
      <c r="E670" s="12" t="s">
        <v>190</v>
      </c>
      <c r="F670" s="13">
        <f>+F671+F672+F673+F674</f>
        <v>44728.97</v>
      </c>
      <c r="G670" s="13">
        <f>+G671+G672+G673+G674</f>
        <v>149097.04</v>
      </c>
      <c r="H670" s="13">
        <f>+H671+H672+H673+H674</f>
        <v>149097.04</v>
      </c>
    </row>
    <row r="671" spans="1:8" x14ac:dyDescent="0.25">
      <c r="A671" s="11"/>
      <c r="B671" s="11"/>
      <c r="C671" s="11"/>
      <c r="D671" s="12" t="s">
        <v>600</v>
      </c>
      <c r="E671" s="12" t="s">
        <v>601</v>
      </c>
      <c r="F671" s="13">
        <v>44728.97</v>
      </c>
      <c r="G671" s="13">
        <v>127097.14</v>
      </c>
      <c r="H671" s="13">
        <v>127097.14</v>
      </c>
    </row>
    <row r="672" spans="1:8" x14ac:dyDescent="0.25">
      <c r="A672" s="11"/>
      <c r="B672" s="11"/>
      <c r="C672" s="11"/>
      <c r="D672" s="12" t="s">
        <v>626</v>
      </c>
      <c r="E672" s="12" t="s">
        <v>627</v>
      </c>
      <c r="F672" s="13">
        <v>0</v>
      </c>
      <c r="G672" s="13">
        <v>9899.9</v>
      </c>
      <c r="H672" s="13">
        <v>9899.9</v>
      </c>
    </row>
    <row r="673" spans="1:8" x14ac:dyDescent="0.25">
      <c r="A673" s="11"/>
      <c r="B673" s="11"/>
      <c r="C673" s="11"/>
      <c r="D673" s="12" t="s">
        <v>295</v>
      </c>
      <c r="E673" s="12" t="s">
        <v>296</v>
      </c>
      <c r="F673" s="13">
        <v>0</v>
      </c>
      <c r="G673" s="13">
        <v>2900</v>
      </c>
      <c r="H673" s="13">
        <v>2900</v>
      </c>
    </row>
    <row r="674" spans="1:8" x14ac:dyDescent="0.25">
      <c r="A674" s="11"/>
      <c r="B674" s="11"/>
      <c r="C674" s="11"/>
      <c r="D674" s="12" t="s">
        <v>628</v>
      </c>
      <c r="E674" s="12" t="s">
        <v>629</v>
      </c>
      <c r="F674" s="13">
        <v>0</v>
      </c>
      <c r="G674" s="13">
        <v>9200</v>
      </c>
      <c r="H674" s="13">
        <v>9200</v>
      </c>
    </row>
    <row r="675" spans="1:8" x14ac:dyDescent="0.25">
      <c r="A675" s="11"/>
      <c r="B675" s="12" t="s">
        <v>642</v>
      </c>
      <c r="C675" s="11"/>
      <c r="D675" s="11"/>
      <c r="E675" s="12" t="s">
        <v>643</v>
      </c>
      <c r="F675" s="13">
        <f>+F676+F687</f>
        <v>312615.07</v>
      </c>
      <c r="G675" s="13">
        <f>+G676+G687</f>
        <v>321175.57</v>
      </c>
      <c r="H675" s="13">
        <f>+H676+H687</f>
        <v>358345.57</v>
      </c>
    </row>
    <row r="676" spans="1:8" x14ac:dyDescent="0.25">
      <c r="A676" s="14"/>
      <c r="B676" s="14"/>
      <c r="C676" s="15" t="s">
        <v>644</v>
      </c>
      <c r="D676" s="14"/>
      <c r="E676" s="15" t="s">
        <v>645</v>
      </c>
      <c r="F676" s="16">
        <f>+F677+F684</f>
        <v>82327.759999999995</v>
      </c>
      <c r="G676" s="16">
        <f>+G677+G684</f>
        <v>85830</v>
      </c>
      <c r="H676" s="16">
        <f>+H677+H684</f>
        <v>123000</v>
      </c>
    </row>
    <row r="677" spans="1:8" x14ac:dyDescent="0.25">
      <c r="A677" s="11"/>
      <c r="B677" s="11"/>
      <c r="C677" s="11"/>
      <c r="D677" s="12" t="s">
        <v>165</v>
      </c>
      <c r="E677" s="12" t="s">
        <v>166</v>
      </c>
      <c r="F677" s="13">
        <f>+F678</f>
        <v>79887.759999999995</v>
      </c>
      <c r="G677" s="13">
        <f>+G678</f>
        <v>85830</v>
      </c>
      <c r="H677" s="13">
        <f>+H678</f>
        <v>123000</v>
      </c>
    </row>
    <row r="678" spans="1:8" x14ac:dyDescent="0.25">
      <c r="A678" s="11"/>
      <c r="B678" s="11"/>
      <c r="C678" s="11"/>
      <c r="D678" s="12" t="s">
        <v>167</v>
      </c>
      <c r="E678" s="12" t="s">
        <v>168</v>
      </c>
      <c r="F678" s="13">
        <f>+F679+F680+F681+F682+F683</f>
        <v>79887.759999999995</v>
      </c>
      <c r="G678" s="13">
        <f>+G679+G680+G681+G682+G683</f>
        <v>85830</v>
      </c>
      <c r="H678" s="13">
        <f>+H679+H680+H681+H682+H683</f>
        <v>123000</v>
      </c>
    </row>
    <row r="679" spans="1:8" x14ac:dyDescent="0.25">
      <c r="A679" s="11"/>
      <c r="B679" s="11"/>
      <c r="C679" s="11"/>
      <c r="D679" s="12" t="s">
        <v>271</v>
      </c>
      <c r="E679" s="12" t="s">
        <v>272</v>
      </c>
      <c r="F679" s="13">
        <v>300.12</v>
      </c>
      <c r="G679" s="13">
        <v>0</v>
      </c>
      <c r="H679" s="13">
        <v>0</v>
      </c>
    </row>
    <row r="680" spans="1:8" x14ac:dyDescent="0.25">
      <c r="A680" s="11"/>
      <c r="B680" s="11"/>
      <c r="C680" s="11"/>
      <c r="D680" s="12" t="s">
        <v>370</v>
      </c>
      <c r="E680" s="12" t="s">
        <v>371</v>
      </c>
      <c r="F680" s="13">
        <v>47071.92</v>
      </c>
      <c r="G680" s="13">
        <v>73000</v>
      </c>
      <c r="H680" s="13">
        <v>73000</v>
      </c>
    </row>
    <row r="681" spans="1:8" x14ac:dyDescent="0.25">
      <c r="A681" s="11"/>
      <c r="B681" s="11"/>
      <c r="C681" s="11"/>
      <c r="D681" s="12" t="s">
        <v>376</v>
      </c>
      <c r="E681" s="12" t="s">
        <v>377</v>
      </c>
      <c r="F681" s="13">
        <v>27918.14</v>
      </c>
      <c r="G681" s="13">
        <v>12830</v>
      </c>
      <c r="H681" s="13">
        <v>50000</v>
      </c>
    </row>
    <row r="682" spans="1:8" x14ac:dyDescent="0.25">
      <c r="A682" s="11"/>
      <c r="B682" s="11"/>
      <c r="C682" s="11"/>
      <c r="D682" s="12" t="s">
        <v>380</v>
      </c>
      <c r="E682" s="12" t="s">
        <v>381</v>
      </c>
      <c r="F682" s="13">
        <v>3528.69</v>
      </c>
      <c r="G682" s="13">
        <v>0</v>
      </c>
      <c r="H682" s="13">
        <v>0</v>
      </c>
    </row>
    <row r="683" spans="1:8" x14ac:dyDescent="0.25">
      <c r="A683" s="11"/>
      <c r="B683" s="11"/>
      <c r="C683" s="11"/>
      <c r="D683" s="12" t="s">
        <v>175</v>
      </c>
      <c r="E683" s="12" t="s">
        <v>176</v>
      </c>
      <c r="F683" s="13">
        <v>1068.8900000000001</v>
      </c>
      <c r="G683" s="13">
        <v>0</v>
      </c>
      <c r="H683" s="13">
        <v>0</v>
      </c>
    </row>
    <row r="684" spans="1:8" x14ac:dyDescent="0.25">
      <c r="A684" s="11"/>
      <c r="B684" s="11"/>
      <c r="C684" s="11"/>
      <c r="D684" s="12" t="s">
        <v>187</v>
      </c>
      <c r="E684" s="12" t="s">
        <v>188</v>
      </c>
      <c r="F684" s="13">
        <f>+F685</f>
        <v>2440</v>
      </c>
      <c r="G684" s="13">
        <f>+G685</f>
        <v>0</v>
      </c>
      <c r="H684" s="13">
        <f>+H685</f>
        <v>0</v>
      </c>
    </row>
    <row r="685" spans="1:8" x14ac:dyDescent="0.25">
      <c r="A685" s="11"/>
      <c r="B685" s="11"/>
      <c r="C685" s="11"/>
      <c r="D685" s="12" t="s">
        <v>189</v>
      </c>
      <c r="E685" s="12" t="s">
        <v>190</v>
      </c>
      <c r="F685" s="13">
        <f>+F686</f>
        <v>2440</v>
      </c>
      <c r="G685" s="13">
        <f>+G686</f>
        <v>0</v>
      </c>
      <c r="H685" s="13">
        <f>+H686</f>
        <v>0</v>
      </c>
    </row>
    <row r="686" spans="1:8" x14ac:dyDescent="0.25">
      <c r="A686" s="11"/>
      <c r="B686" s="11"/>
      <c r="C686" s="11"/>
      <c r="D686" s="12" t="s">
        <v>295</v>
      </c>
      <c r="E686" s="12" t="s">
        <v>296</v>
      </c>
      <c r="F686" s="13">
        <v>2440</v>
      </c>
      <c r="G686" s="13">
        <v>0</v>
      </c>
      <c r="H686" s="13">
        <v>0</v>
      </c>
    </row>
    <row r="687" spans="1:8" x14ac:dyDescent="0.25">
      <c r="A687" s="14"/>
      <c r="B687" s="14"/>
      <c r="C687" s="15" t="s">
        <v>646</v>
      </c>
      <c r="D687" s="14"/>
      <c r="E687" s="15" t="s">
        <v>647</v>
      </c>
      <c r="F687" s="16">
        <f>+F688</f>
        <v>230287.31</v>
      </c>
      <c r="G687" s="16">
        <f>+G688</f>
        <v>235345.57</v>
      </c>
      <c r="H687" s="16">
        <f>+H688</f>
        <v>235345.57</v>
      </c>
    </row>
    <row r="688" spans="1:8" x14ac:dyDescent="0.25">
      <c r="A688" s="11"/>
      <c r="B688" s="11"/>
      <c r="C688" s="11"/>
      <c r="D688" s="12" t="s">
        <v>187</v>
      </c>
      <c r="E688" s="12" t="s">
        <v>188</v>
      </c>
      <c r="F688" s="13">
        <f>+F689</f>
        <v>230287.31</v>
      </c>
      <c r="G688" s="13">
        <f>+G689</f>
        <v>235345.57</v>
      </c>
      <c r="H688" s="13">
        <f>+H689</f>
        <v>235345.57</v>
      </c>
    </row>
    <row r="689" spans="1:8" x14ac:dyDescent="0.25">
      <c r="A689" s="11"/>
      <c r="B689" s="11"/>
      <c r="C689" s="11"/>
      <c r="D689" s="12" t="s">
        <v>189</v>
      </c>
      <c r="E689" s="12" t="s">
        <v>190</v>
      </c>
      <c r="F689" s="13">
        <f>+F690+F691</f>
        <v>230287.31</v>
      </c>
      <c r="G689" s="13">
        <f>+G690+G691</f>
        <v>235345.57</v>
      </c>
      <c r="H689" s="13">
        <f>+H690+H691</f>
        <v>235345.57</v>
      </c>
    </row>
    <row r="690" spans="1:8" x14ac:dyDescent="0.25">
      <c r="A690" s="11"/>
      <c r="B690" s="11"/>
      <c r="C690" s="11"/>
      <c r="D690" s="12" t="s">
        <v>614</v>
      </c>
      <c r="E690" s="12" t="s">
        <v>615</v>
      </c>
      <c r="F690" s="13">
        <v>224243.77</v>
      </c>
      <c r="G690" s="13">
        <v>230015.75</v>
      </c>
      <c r="H690" s="13">
        <v>230015.75</v>
      </c>
    </row>
    <row r="691" spans="1:8" x14ac:dyDescent="0.25">
      <c r="A691" s="11"/>
      <c r="B691" s="11"/>
      <c r="C691" s="11"/>
      <c r="D691" s="12" t="s">
        <v>626</v>
      </c>
      <c r="E691" s="12" t="s">
        <v>627</v>
      </c>
      <c r="F691" s="13">
        <v>6043.54</v>
      </c>
      <c r="G691" s="13">
        <v>5329.82</v>
      </c>
      <c r="H691" s="13">
        <v>5329.82</v>
      </c>
    </row>
    <row r="692" spans="1:8" x14ac:dyDescent="0.25">
      <c r="A692" s="8"/>
      <c r="B692" s="9" t="s">
        <v>648</v>
      </c>
      <c r="C692" s="8"/>
      <c r="D692" s="8"/>
      <c r="E692" s="9" t="s">
        <v>649</v>
      </c>
      <c r="F692" s="10">
        <f>+F693</f>
        <v>0</v>
      </c>
      <c r="G692" s="10">
        <f>+G693</f>
        <v>19861.599999999999</v>
      </c>
      <c r="H692" s="10">
        <f>+H693</f>
        <v>19861.599999999999</v>
      </c>
    </row>
    <row r="693" spans="1:8" x14ac:dyDescent="0.25">
      <c r="A693" s="11"/>
      <c r="B693" s="12" t="s">
        <v>650</v>
      </c>
      <c r="C693" s="11"/>
      <c r="D693" s="11"/>
      <c r="E693" s="12" t="s">
        <v>651</v>
      </c>
      <c r="F693" s="13">
        <f>+F694</f>
        <v>0</v>
      </c>
      <c r="G693" s="13">
        <f>+G694</f>
        <v>19861.599999999999</v>
      </c>
      <c r="H693" s="13">
        <f>+H694</f>
        <v>19861.599999999999</v>
      </c>
    </row>
    <row r="694" spans="1:8" x14ac:dyDescent="0.25">
      <c r="A694" s="14"/>
      <c r="B694" s="14"/>
      <c r="C694" s="15" t="s">
        <v>652</v>
      </c>
      <c r="D694" s="14"/>
      <c r="E694" s="15" t="s">
        <v>653</v>
      </c>
      <c r="F694" s="16">
        <f>+F695</f>
        <v>0</v>
      </c>
      <c r="G694" s="16">
        <f>+G695</f>
        <v>19861.599999999999</v>
      </c>
      <c r="H694" s="16">
        <f>+H695</f>
        <v>19861.599999999999</v>
      </c>
    </row>
    <row r="695" spans="1:8" x14ac:dyDescent="0.25">
      <c r="A695" s="11"/>
      <c r="B695" s="11"/>
      <c r="C695" s="11"/>
      <c r="D695" s="12" t="s">
        <v>165</v>
      </c>
      <c r="E695" s="12" t="s">
        <v>166</v>
      </c>
      <c r="F695" s="13">
        <f>+F696</f>
        <v>0</v>
      </c>
      <c r="G695" s="13">
        <f>+G696</f>
        <v>19861.599999999999</v>
      </c>
      <c r="H695" s="13">
        <f>+H696</f>
        <v>19861.599999999999</v>
      </c>
    </row>
    <row r="696" spans="1:8" x14ac:dyDescent="0.25">
      <c r="A696" s="11"/>
      <c r="B696" s="11"/>
      <c r="C696" s="11"/>
      <c r="D696" s="12" t="s">
        <v>167</v>
      </c>
      <c r="E696" s="12" t="s">
        <v>168</v>
      </c>
      <c r="F696" s="13">
        <f>+F697</f>
        <v>0</v>
      </c>
      <c r="G696" s="13">
        <f>+G697</f>
        <v>19861.599999999999</v>
      </c>
      <c r="H696" s="13">
        <f>+H697</f>
        <v>19861.599999999999</v>
      </c>
    </row>
    <row r="697" spans="1:8" x14ac:dyDescent="0.25">
      <c r="A697" s="11"/>
      <c r="B697" s="11"/>
      <c r="C697" s="11"/>
      <c r="D697" s="12" t="s">
        <v>175</v>
      </c>
      <c r="E697" s="12" t="s">
        <v>176</v>
      </c>
      <c r="F697" s="13">
        <v>0</v>
      </c>
      <c r="G697" s="13">
        <v>19861.599999999999</v>
      </c>
      <c r="H697" s="13">
        <v>19861.599999999999</v>
      </c>
    </row>
    <row r="698" spans="1:8" x14ac:dyDescent="0.25">
      <c r="A698" s="8"/>
      <c r="B698" s="9" t="s">
        <v>654</v>
      </c>
      <c r="C698" s="8"/>
      <c r="D698" s="8"/>
      <c r="E698" s="9" t="s">
        <v>655</v>
      </c>
      <c r="F698" s="10">
        <f>+F699</f>
        <v>2427.8199999999997</v>
      </c>
      <c r="G698" s="10">
        <f>+G699</f>
        <v>2600</v>
      </c>
      <c r="H698" s="10">
        <f>+H699</f>
        <v>2600</v>
      </c>
    </row>
    <row r="699" spans="1:8" x14ac:dyDescent="0.25">
      <c r="A699" s="11"/>
      <c r="B699" s="12" t="s">
        <v>656</v>
      </c>
      <c r="C699" s="11"/>
      <c r="D699" s="11"/>
      <c r="E699" s="12" t="s">
        <v>657</v>
      </c>
      <c r="F699" s="13">
        <f>+F700</f>
        <v>2427.8199999999997</v>
      </c>
      <c r="G699" s="13">
        <f>+G700</f>
        <v>2600</v>
      </c>
      <c r="H699" s="13">
        <f>+H700</f>
        <v>2600</v>
      </c>
    </row>
    <row r="700" spans="1:8" x14ac:dyDescent="0.25">
      <c r="A700" s="14"/>
      <c r="B700" s="14"/>
      <c r="C700" s="15" t="s">
        <v>658</v>
      </c>
      <c r="D700" s="14"/>
      <c r="E700" s="15" t="s">
        <v>659</v>
      </c>
      <c r="F700" s="16">
        <f>+F701</f>
        <v>2427.8199999999997</v>
      </c>
      <c r="G700" s="16">
        <f>+G701</f>
        <v>2600</v>
      </c>
      <c r="H700" s="16">
        <f>+H701</f>
        <v>2600</v>
      </c>
    </row>
    <row r="701" spans="1:8" x14ac:dyDescent="0.25">
      <c r="A701" s="11"/>
      <c r="B701" s="11"/>
      <c r="C701" s="11"/>
      <c r="D701" s="12" t="s">
        <v>165</v>
      </c>
      <c r="E701" s="12" t="s">
        <v>166</v>
      </c>
      <c r="F701" s="13">
        <f>+F702</f>
        <v>2427.8199999999997</v>
      </c>
      <c r="G701" s="13">
        <f>+G702</f>
        <v>2600</v>
      </c>
      <c r="H701" s="13">
        <f>+H702</f>
        <v>2600</v>
      </c>
    </row>
    <row r="702" spans="1:8" x14ac:dyDescent="0.25">
      <c r="A702" s="11"/>
      <c r="B702" s="11"/>
      <c r="C702" s="11"/>
      <c r="D702" s="12" t="s">
        <v>167</v>
      </c>
      <c r="E702" s="12" t="s">
        <v>168</v>
      </c>
      <c r="F702" s="13">
        <f>+F703+F704</f>
        <v>2427.8199999999997</v>
      </c>
      <c r="G702" s="13">
        <f>+G703+G704</f>
        <v>2600</v>
      </c>
      <c r="H702" s="13">
        <f>+H703+H704</f>
        <v>2600</v>
      </c>
    </row>
    <row r="703" spans="1:8" x14ac:dyDescent="0.25">
      <c r="A703" s="11"/>
      <c r="B703" s="11"/>
      <c r="C703" s="11"/>
      <c r="D703" s="12" t="s">
        <v>267</v>
      </c>
      <c r="E703" s="12" t="s">
        <v>268</v>
      </c>
      <c r="F703" s="13">
        <v>400</v>
      </c>
      <c r="G703" s="13">
        <v>0</v>
      </c>
      <c r="H703" s="13">
        <v>0</v>
      </c>
    </row>
    <row r="704" spans="1:8" x14ac:dyDescent="0.25">
      <c r="A704" s="11"/>
      <c r="B704" s="11"/>
      <c r="C704" s="11"/>
      <c r="D704" s="12" t="s">
        <v>175</v>
      </c>
      <c r="E704" s="12" t="s">
        <v>176</v>
      </c>
      <c r="F704" s="13">
        <v>2027.82</v>
      </c>
      <c r="G704" s="13">
        <v>2600</v>
      </c>
      <c r="H704" s="13">
        <v>2600</v>
      </c>
    </row>
    <row r="705" spans="1:8" x14ac:dyDescent="0.25">
      <c r="A705" s="3"/>
      <c r="B705" s="2" t="s">
        <v>660</v>
      </c>
      <c r="C705" s="3"/>
      <c r="D705" s="3"/>
      <c r="E705" s="2" t="s">
        <v>661</v>
      </c>
      <c r="F705" s="4">
        <f>+F706+F741</f>
        <v>102779.21000000002</v>
      </c>
      <c r="G705" s="4">
        <f>+G706+G741</f>
        <v>125198.23</v>
      </c>
      <c r="H705" s="4">
        <f>+H706+H741</f>
        <v>125198.23</v>
      </c>
    </row>
    <row r="706" spans="1:8" x14ac:dyDescent="0.25">
      <c r="A706" s="8"/>
      <c r="B706" s="9" t="s">
        <v>662</v>
      </c>
      <c r="C706" s="8"/>
      <c r="D706" s="8"/>
      <c r="E706" s="9" t="s">
        <v>663</v>
      </c>
      <c r="F706" s="10">
        <f>+F707</f>
        <v>33165.120000000003</v>
      </c>
      <c r="G706" s="10">
        <f>+G707</f>
        <v>46468.639999999999</v>
      </c>
      <c r="H706" s="10">
        <f>+H707</f>
        <v>49671.229999999996</v>
      </c>
    </row>
    <row r="707" spans="1:8" x14ac:dyDescent="0.25">
      <c r="A707" s="11"/>
      <c r="B707" s="12" t="s">
        <v>664</v>
      </c>
      <c r="C707" s="11"/>
      <c r="D707" s="11"/>
      <c r="E707" s="12" t="s">
        <v>665</v>
      </c>
      <c r="F707" s="13">
        <f>+F708+F712+F716+F720+F724+F729+F737</f>
        <v>33165.120000000003</v>
      </c>
      <c r="G707" s="13">
        <f>+G708+G712+G716+G720+G724+G729+G737</f>
        <v>46468.639999999999</v>
      </c>
      <c r="H707" s="13">
        <f>+H708+H712+H716+H720+H724+H729+H737</f>
        <v>49671.229999999996</v>
      </c>
    </row>
    <row r="708" spans="1:8" x14ac:dyDescent="0.25">
      <c r="A708" s="14"/>
      <c r="B708" s="14"/>
      <c r="C708" s="15" t="s">
        <v>666</v>
      </c>
      <c r="D708" s="14"/>
      <c r="E708" s="15" t="s">
        <v>667</v>
      </c>
      <c r="F708" s="16">
        <f>+F709</f>
        <v>13813.92</v>
      </c>
      <c r="G708" s="16">
        <f>+G709</f>
        <v>16600</v>
      </c>
      <c r="H708" s="16">
        <f>+H709</f>
        <v>16600</v>
      </c>
    </row>
    <row r="709" spans="1:8" x14ac:dyDescent="0.25">
      <c r="A709" s="11"/>
      <c r="B709" s="11"/>
      <c r="C709" s="11"/>
      <c r="D709" s="12" t="s">
        <v>179</v>
      </c>
      <c r="E709" s="12" t="s">
        <v>180</v>
      </c>
      <c r="F709" s="13">
        <f>+F710</f>
        <v>13813.92</v>
      </c>
      <c r="G709" s="13">
        <f>+G710</f>
        <v>16600</v>
      </c>
      <c r="H709" s="13">
        <f>+H710</f>
        <v>16600</v>
      </c>
    </row>
    <row r="710" spans="1:8" x14ac:dyDescent="0.25">
      <c r="A710" s="11"/>
      <c r="B710" s="11"/>
      <c r="C710" s="11"/>
      <c r="D710" s="12" t="s">
        <v>468</v>
      </c>
      <c r="E710" s="12" t="s">
        <v>469</v>
      </c>
      <c r="F710" s="13">
        <f>+F711</f>
        <v>13813.92</v>
      </c>
      <c r="G710" s="13">
        <f>+G711</f>
        <v>16600</v>
      </c>
      <c r="H710" s="13">
        <f>+H711</f>
        <v>16600</v>
      </c>
    </row>
    <row r="711" spans="1:8" x14ac:dyDescent="0.25">
      <c r="A711" s="11"/>
      <c r="B711" s="11"/>
      <c r="C711" s="11"/>
      <c r="D711" s="12" t="s">
        <v>668</v>
      </c>
      <c r="E711" s="12" t="s">
        <v>669</v>
      </c>
      <c r="F711" s="13">
        <v>13813.92</v>
      </c>
      <c r="G711" s="13">
        <v>16600</v>
      </c>
      <c r="H711" s="13">
        <v>16600</v>
      </c>
    </row>
    <row r="712" spans="1:8" x14ac:dyDescent="0.25">
      <c r="A712" s="14"/>
      <c r="B712" s="14"/>
      <c r="C712" s="15" t="s">
        <v>670</v>
      </c>
      <c r="D712" s="14"/>
      <c r="E712" s="15" t="s">
        <v>671</v>
      </c>
      <c r="F712" s="16">
        <f>+F713</f>
        <v>0</v>
      </c>
      <c r="G712" s="16">
        <f>+G713</f>
        <v>1500</v>
      </c>
      <c r="H712" s="16">
        <f>+H713</f>
        <v>1500</v>
      </c>
    </row>
    <row r="713" spans="1:8" x14ac:dyDescent="0.25">
      <c r="A713" s="11"/>
      <c r="B713" s="11"/>
      <c r="C713" s="11"/>
      <c r="D713" s="12" t="s">
        <v>165</v>
      </c>
      <c r="E713" s="12" t="s">
        <v>166</v>
      </c>
      <c r="F713" s="13">
        <f>+F714</f>
        <v>0</v>
      </c>
      <c r="G713" s="13">
        <f>+G714</f>
        <v>1500</v>
      </c>
      <c r="H713" s="13">
        <f>+H714</f>
        <v>1500</v>
      </c>
    </row>
    <row r="714" spans="1:8" x14ac:dyDescent="0.25">
      <c r="A714" s="11"/>
      <c r="B714" s="11"/>
      <c r="C714" s="11"/>
      <c r="D714" s="12" t="s">
        <v>167</v>
      </c>
      <c r="E714" s="12" t="s">
        <v>168</v>
      </c>
      <c r="F714" s="13">
        <f>+F715</f>
        <v>0</v>
      </c>
      <c r="G714" s="13">
        <f>+G715</f>
        <v>1500</v>
      </c>
      <c r="H714" s="13">
        <f>+H715</f>
        <v>1500</v>
      </c>
    </row>
    <row r="715" spans="1:8" x14ac:dyDescent="0.25">
      <c r="A715" s="11"/>
      <c r="B715" s="11"/>
      <c r="C715" s="11"/>
      <c r="D715" s="12" t="s">
        <v>175</v>
      </c>
      <c r="E715" s="12" t="s">
        <v>176</v>
      </c>
      <c r="F715" s="13">
        <v>0</v>
      </c>
      <c r="G715" s="13">
        <v>1500</v>
      </c>
      <c r="H715" s="13">
        <v>1500</v>
      </c>
    </row>
    <row r="716" spans="1:8" x14ac:dyDescent="0.25">
      <c r="A716" s="14"/>
      <c r="B716" s="14"/>
      <c r="C716" s="15" t="s">
        <v>672</v>
      </c>
      <c r="D716" s="14"/>
      <c r="E716" s="15" t="s">
        <v>673</v>
      </c>
      <c r="F716" s="16">
        <f>+F717</f>
        <v>1000</v>
      </c>
      <c r="G716" s="16">
        <f>+G717</f>
        <v>1500</v>
      </c>
      <c r="H716" s="16">
        <f>+H717</f>
        <v>1500</v>
      </c>
    </row>
    <row r="717" spans="1:8" x14ac:dyDescent="0.25">
      <c r="A717" s="11"/>
      <c r="B717" s="11"/>
      <c r="C717" s="11"/>
      <c r="D717" s="12" t="s">
        <v>165</v>
      </c>
      <c r="E717" s="12" t="s">
        <v>166</v>
      </c>
      <c r="F717" s="13">
        <f>+F718</f>
        <v>1000</v>
      </c>
      <c r="G717" s="13">
        <f>+G718</f>
        <v>1500</v>
      </c>
      <c r="H717" s="13">
        <f>+H718</f>
        <v>1500</v>
      </c>
    </row>
    <row r="718" spans="1:8" x14ac:dyDescent="0.25">
      <c r="A718" s="11"/>
      <c r="B718" s="11"/>
      <c r="C718" s="11"/>
      <c r="D718" s="12" t="s">
        <v>167</v>
      </c>
      <c r="E718" s="12" t="s">
        <v>168</v>
      </c>
      <c r="F718" s="13">
        <f>+F719</f>
        <v>1000</v>
      </c>
      <c r="G718" s="13">
        <f>+G719</f>
        <v>1500</v>
      </c>
      <c r="H718" s="13">
        <f>+H719</f>
        <v>1500</v>
      </c>
    </row>
    <row r="719" spans="1:8" x14ac:dyDescent="0.25">
      <c r="A719" s="11"/>
      <c r="B719" s="11"/>
      <c r="C719" s="11"/>
      <c r="D719" s="12" t="s">
        <v>175</v>
      </c>
      <c r="E719" s="12" t="s">
        <v>176</v>
      </c>
      <c r="F719" s="13">
        <v>1000</v>
      </c>
      <c r="G719" s="13">
        <v>1500</v>
      </c>
      <c r="H719" s="13">
        <v>1500</v>
      </c>
    </row>
    <row r="720" spans="1:8" x14ac:dyDescent="0.25">
      <c r="A720" s="14"/>
      <c r="B720" s="14"/>
      <c r="C720" s="15" t="s">
        <v>674</v>
      </c>
      <c r="D720" s="14"/>
      <c r="E720" s="15" t="s">
        <v>675</v>
      </c>
      <c r="F720" s="16">
        <f>+F721</f>
        <v>0</v>
      </c>
      <c r="G720" s="16">
        <f>+G721</f>
        <v>4797.41</v>
      </c>
      <c r="H720" s="16">
        <f>+H721</f>
        <v>8000</v>
      </c>
    </row>
    <row r="721" spans="1:8" x14ac:dyDescent="0.25">
      <c r="A721" s="11"/>
      <c r="B721" s="11"/>
      <c r="C721" s="11"/>
      <c r="D721" s="12" t="s">
        <v>179</v>
      </c>
      <c r="E721" s="12" t="s">
        <v>180</v>
      </c>
      <c r="F721" s="13">
        <f>+F722</f>
        <v>0</v>
      </c>
      <c r="G721" s="13">
        <f>+G722</f>
        <v>4797.41</v>
      </c>
      <c r="H721" s="13">
        <f>+H722</f>
        <v>8000</v>
      </c>
    </row>
    <row r="722" spans="1:8" x14ac:dyDescent="0.25">
      <c r="A722" s="11"/>
      <c r="B722" s="11"/>
      <c r="C722" s="11"/>
      <c r="D722" s="12" t="s">
        <v>468</v>
      </c>
      <c r="E722" s="12" t="s">
        <v>469</v>
      </c>
      <c r="F722" s="13">
        <f>+F723</f>
        <v>0</v>
      </c>
      <c r="G722" s="13">
        <f>+G723</f>
        <v>4797.41</v>
      </c>
      <c r="H722" s="13">
        <f>+H723</f>
        <v>8000</v>
      </c>
    </row>
    <row r="723" spans="1:8" x14ac:dyDescent="0.25">
      <c r="A723" s="11"/>
      <c r="B723" s="11"/>
      <c r="C723" s="11"/>
      <c r="D723" s="12" t="s">
        <v>576</v>
      </c>
      <c r="E723" s="12" t="s">
        <v>577</v>
      </c>
      <c r="F723" s="13">
        <v>0</v>
      </c>
      <c r="G723" s="13">
        <v>4797.41</v>
      </c>
      <c r="H723" s="13">
        <v>8000</v>
      </c>
    </row>
    <row r="724" spans="1:8" x14ac:dyDescent="0.25">
      <c r="A724" s="14"/>
      <c r="B724" s="14"/>
      <c r="C724" s="15" t="s">
        <v>676</v>
      </c>
      <c r="D724" s="14"/>
      <c r="E724" s="15" t="s">
        <v>677</v>
      </c>
      <c r="F724" s="16">
        <f>+F725</f>
        <v>9920.7999999999993</v>
      </c>
      <c r="G724" s="16">
        <f>+G725</f>
        <v>10000</v>
      </c>
      <c r="H724" s="16">
        <f>+H725</f>
        <v>10000</v>
      </c>
    </row>
    <row r="725" spans="1:8" x14ac:dyDescent="0.25">
      <c r="A725" s="11"/>
      <c r="B725" s="11"/>
      <c r="C725" s="11"/>
      <c r="D725" s="12" t="s">
        <v>165</v>
      </c>
      <c r="E725" s="12" t="s">
        <v>166</v>
      </c>
      <c r="F725" s="13">
        <f>+F726</f>
        <v>9920.7999999999993</v>
      </c>
      <c r="G725" s="13">
        <f>+G726</f>
        <v>10000</v>
      </c>
      <c r="H725" s="13">
        <f>+H726</f>
        <v>10000</v>
      </c>
    </row>
    <row r="726" spans="1:8" x14ac:dyDescent="0.25">
      <c r="A726" s="11"/>
      <c r="B726" s="11"/>
      <c r="C726" s="11"/>
      <c r="D726" s="12" t="s">
        <v>167</v>
      </c>
      <c r="E726" s="12" t="s">
        <v>168</v>
      </c>
      <c r="F726" s="13">
        <f>+F727+F728</f>
        <v>9920.7999999999993</v>
      </c>
      <c r="G726" s="13">
        <f>+G727+G728</f>
        <v>10000</v>
      </c>
      <c r="H726" s="13">
        <f>+H727+H728</f>
        <v>10000</v>
      </c>
    </row>
    <row r="727" spans="1:8" x14ac:dyDescent="0.25">
      <c r="A727" s="11"/>
      <c r="B727" s="11"/>
      <c r="C727" s="11"/>
      <c r="D727" s="12" t="s">
        <v>271</v>
      </c>
      <c r="E727" s="12" t="s">
        <v>272</v>
      </c>
      <c r="F727" s="13">
        <v>915</v>
      </c>
      <c r="G727" s="13">
        <v>0</v>
      </c>
      <c r="H727" s="13">
        <v>0</v>
      </c>
    </row>
    <row r="728" spans="1:8" x14ac:dyDescent="0.25">
      <c r="A728" s="11"/>
      <c r="B728" s="11"/>
      <c r="C728" s="11"/>
      <c r="D728" s="12" t="s">
        <v>175</v>
      </c>
      <c r="E728" s="12" t="s">
        <v>176</v>
      </c>
      <c r="F728" s="13">
        <v>9005.7999999999993</v>
      </c>
      <c r="G728" s="13">
        <v>10000</v>
      </c>
      <c r="H728" s="13">
        <v>10000</v>
      </c>
    </row>
    <row r="729" spans="1:8" x14ac:dyDescent="0.25">
      <c r="A729" s="14"/>
      <c r="B729" s="14"/>
      <c r="C729" s="15" t="s">
        <v>678</v>
      </c>
      <c r="D729" s="14"/>
      <c r="E729" s="15" t="s">
        <v>679</v>
      </c>
      <c r="F729" s="16">
        <f>+F730+F734</f>
        <v>8430.4</v>
      </c>
      <c r="G729" s="16">
        <f>+G730+G734</f>
        <v>11071.23</v>
      </c>
      <c r="H729" s="16">
        <f>+H730+H734</f>
        <v>11071.23</v>
      </c>
    </row>
    <row r="730" spans="1:8" x14ac:dyDescent="0.25">
      <c r="A730" s="11"/>
      <c r="B730" s="11"/>
      <c r="C730" s="11"/>
      <c r="D730" s="12" t="s">
        <v>165</v>
      </c>
      <c r="E730" s="12" t="s">
        <v>166</v>
      </c>
      <c r="F730" s="13">
        <f>+F731</f>
        <v>4880</v>
      </c>
      <c r="G730" s="13">
        <f>+G731</f>
        <v>7492.12</v>
      </c>
      <c r="H730" s="13">
        <f>+H731</f>
        <v>7492.12</v>
      </c>
    </row>
    <row r="731" spans="1:8" x14ac:dyDescent="0.25">
      <c r="A731" s="11"/>
      <c r="B731" s="11"/>
      <c r="C731" s="11"/>
      <c r="D731" s="12" t="s">
        <v>167</v>
      </c>
      <c r="E731" s="12" t="s">
        <v>168</v>
      </c>
      <c r="F731" s="13">
        <f>+F732+F733</f>
        <v>4880</v>
      </c>
      <c r="G731" s="13">
        <f>+G732+G733</f>
        <v>7492.12</v>
      </c>
      <c r="H731" s="13">
        <f>+H732+H733</f>
        <v>7492.12</v>
      </c>
    </row>
    <row r="732" spans="1:8" x14ac:dyDescent="0.25">
      <c r="A732" s="11"/>
      <c r="B732" s="11"/>
      <c r="C732" s="11"/>
      <c r="D732" s="12" t="s">
        <v>271</v>
      </c>
      <c r="E732" s="12" t="s">
        <v>272</v>
      </c>
      <c r="F732" s="13">
        <v>0</v>
      </c>
      <c r="G732" s="13">
        <v>7492.12</v>
      </c>
      <c r="H732" s="13">
        <v>7492.12</v>
      </c>
    </row>
    <row r="733" spans="1:8" x14ac:dyDescent="0.25">
      <c r="A733" s="11"/>
      <c r="B733" s="11"/>
      <c r="C733" s="11"/>
      <c r="D733" s="12" t="s">
        <v>175</v>
      </c>
      <c r="E733" s="12" t="s">
        <v>176</v>
      </c>
      <c r="F733" s="13">
        <v>4880</v>
      </c>
      <c r="G733" s="13">
        <v>0</v>
      </c>
      <c r="H733" s="13">
        <v>0</v>
      </c>
    </row>
    <row r="734" spans="1:8" x14ac:dyDescent="0.25">
      <c r="A734" s="11"/>
      <c r="B734" s="11"/>
      <c r="C734" s="11"/>
      <c r="D734" s="12" t="s">
        <v>179</v>
      </c>
      <c r="E734" s="12" t="s">
        <v>180</v>
      </c>
      <c r="F734" s="13">
        <f>+F735</f>
        <v>3550.4</v>
      </c>
      <c r="G734" s="13">
        <f>+G735</f>
        <v>3579.11</v>
      </c>
      <c r="H734" s="13">
        <f>+H735</f>
        <v>3579.11</v>
      </c>
    </row>
    <row r="735" spans="1:8" x14ac:dyDescent="0.25">
      <c r="A735" s="11"/>
      <c r="B735" s="11"/>
      <c r="C735" s="11"/>
      <c r="D735" s="12" t="s">
        <v>468</v>
      </c>
      <c r="E735" s="12" t="s">
        <v>469</v>
      </c>
      <c r="F735" s="13">
        <f>+F736</f>
        <v>3550.4</v>
      </c>
      <c r="G735" s="13">
        <f>+G736</f>
        <v>3579.11</v>
      </c>
      <c r="H735" s="13">
        <f>+H736</f>
        <v>3579.11</v>
      </c>
    </row>
    <row r="736" spans="1:8" x14ac:dyDescent="0.25">
      <c r="A736" s="11"/>
      <c r="B736" s="11"/>
      <c r="C736" s="11"/>
      <c r="D736" s="12" t="s">
        <v>576</v>
      </c>
      <c r="E736" s="12" t="s">
        <v>577</v>
      </c>
      <c r="F736" s="13">
        <v>3550.4</v>
      </c>
      <c r="G736" s="13">
        <v>3579.11</v>
      </c>
      <c r="H736" s="13">
        <v>3579.11</v>
      </c>
    </row>
    <row r="737" spans="1:8" x14ac:dyDescent="0.25">
      <c r="A737" s="14"/>
      <c r="B737" s="14"/>
      <c r="C737" s="15" t="s">
        <v>680</v>
      </c>
      <c r="D737" s="14"/>
      <c r="E737" s="15" t="s">
        <v>681</v>
      </c>
      <c r="F737" s="16">
        <f>+F738</f>
        <v>0</v>
      </c>
      <c r="G737" s="16">
        <f>+G738</f>
        <v>1000</v>
      </c>
      <c r="H737" s="16">
        <f>+H738</f>
        <v>1000</v>
      </c>
    </row>
    <row r="738" spans="1:8" x14ac:dyDescent="0.25">
      <c r="A738" s="11"/>
      <c r="B738" s="11"/>
      <c r="C738" s="11"/>
      <c r="D738" s="12" t="s">
        <v>179</v>
      </c>
      <c r="E738" s="12" t="s">
        <v>180</v>
      </c>
      <c r="F738" s="13">
        <f>+F739</f>
        <v>0</v>
      </c>
      <c r="G738" s="13">
        <f>+G739</f>
        <v>1000</v>
      </c>
      <c r="H738" s="13">
        <f>+H739</f>
        <v>1000</v>
      </c>
    </row>
    <row r="739" spans="1:8" x14ac:dyDescent="0.25">
      <c r="A739" s="11"/>
      <c r="B739" s="11"/>
      <c r="C739" s="11"/>
      <c r="D739" s="12" t="s">
        <v>468</v>
      </c>
      <c r="E739" s="12" t="s">
        <v>469</v>
      </c>
      <c r="F739" s="13">
        <f>+F740</f>
        <v>0</v>
      </c>
      <c r="G739" s="13">
        <f>+G740</f>
        <v>1000</v>
      </c>
      <c r="H739" s="13">
        <f>+H740</f>
        <v>1000</v>
      </c>
    </row>
    <row r="740" spans="1:8" x14ac:dyDescent="0.25">
      <c r="A740" s="11"/>
      <c r="B740" s="11"/>
      <c r="C740" s="11"/>
      <c r="D740" s="12" t="s">
        <v>576</v>
      </c>
      <c r="E740" s="12" t="s">
        <v>577</v>
      </c>
      <c r="F740" s="13">
        <v>0</v>
      </c>
      <c r="G740" s="13">
        <v>1000</v>
      </c>
      <c r="H740" s="13">
        <v>1000</v>
      </c>
    </row>
    <row r="741" spans="1:8" x14ac:dyDescent="0.25">
      <c r="A741" s="8"/>
      <c r="B741" s="9" t="s">
        <v>682</v>
      </c>
      <c r="C741" s="8"/>
      <c r="D741" s="8"/>
      <c r="E741" s="9" t="s">
        <v>683</v>
      </c>
      <c r="F741" s="10">
        <f>+F742+F751</f>
        <v>69614.090000000011</v>
      </c>
      <c r="G741" s="10">
        <f>+G742+G751</f>
        <v>78729.59</v>
      </c>
      <c r="H741" s="10">
        <f>+H742+H751</f>
        <v>75527</v>
      </c>
    </row>
    <row r="742" spans="1:8" x14ac:dyDescent="0.25">
      <c r="A742" s="11"/>
      <c r="B742" s="12" t="s">
        <v>684</v>
      </c>
      <c r="C742" s="11"/>
      <c r="D742" s="11"/>
      <c r="E742" s="12" t="s">
        <v>685</v>
      </c>
      <c r="F742" s="13">
        <f>+F743+F747</f>
        <v>4213.28</v>
      </c>
      <c r="G742" s="13">
        <f>+G743+G747</f>
        <v>5460</v>
      </c>
      <c r="H742" s="13">
        <f>+H743+H747</f>
        <v>5500</v>
      </c>
    </row>
    <row r="743" spans="1:8" x14ac:dyDescent="0.25">
      <c r="A743" s="14"/>
      <c r="B743" s="14"/>
      <c r="C743" s="15" t="s">
        <v>686</v>
      </c>
      <c r="D743" s="14"/>
      <c r="E743" s="15" t="s">
        <v>687</v>
      </c>
      <c r="F743" s="16">
        <f>+F744</f>
        <v>213.28</v>
      </c>
      <c r="G743" s="16">
        <f>+G744</f>
        <v>1460</v>
      </c>
      <c r="H743" s="16">
        <f>+H744</f>
        <v>1500</v>
      </c>
    </row>
    <row r="744" spans="1:8" x14ac:dyDescent="0.25">
      <c r="A744" s="11"/>
      <c r="B744" s="11"/>
      <c r="C744" s="11"/>
      <c r="D744" s="12" t="s">
        <v>165</v>
      </c>
      <c r="E744" s="12" t="s">
        <v>166</v>
      </c>
      <c r="F744" s="13">
        <f>+F745</f>
        <v>213.28</v>
      </c>
      <c r="G744" s="13">
        <f>+G745</f>
        <v>1460</v>
      </c>
      <c r="H744" s="13">
        <f>+H745</f>
        <v>1500</v>
      </c>
    </row>
    <row r="745" spans="1:8" x14ac:dyDescent="0.25">
      <c r="A745" s="11"/>
      <c r="B745" s="11"/>
      <c r="C745" s="11"/>
      <c r="D745" s="12" t="s">
        <v>167</v>
      </c>
      <c r="E745" s="12" t="s">
        <v>168</v>
      </c>
      <c r="F745" s="13">
        <f>+F746</f>
        <v>213.28</v>
      </c>
      <c r="G745" s="13">
        <f>+G746</f>
        <v>1460</v>
      </c>
      <c r="H745" s="13">
        <f>+H746</f>
        <v>1500</v>
      </c>
    </row>
    <row r="746" spans="1:8" x14ac:dyDescent="0.25">
      <c r="A746" s="11"/>
      <c r="B746" s="11"/>
      <c r="C746" s="11"/>
      <c r="D746" s="12" t="s">
        <v>267</v>
      </c>
      <c r="E746" s="12" t="s">
        <v>268</v>
      </c>
      <c r="F746" s="13">
        <v>213.28</v>
      </c>
      <c r="G746" s="13">
        <v>1460</v>
      </c>
      <c r="H746" s="13">
        <v>1500</v>
      </c>
    </row>
    <row r="747" spans="1:8" x14ac:dyDescent="0.25">
      <c r="A747" s="14"/>
      <c r="B747" s="14"/>
      <c r="C747" s="15" t="s">
        <v>688</v>
      </c>
      <c r="D747" s="14"/>
      <c r="E747" s="15" t="s">
        <v>689</v>
      </c>
      <c r="F747" s="16">
        <f>+F748</f>
        <v>4000</v>
      </c>
      <c r="G747" s="16">
        <f>+G748</f>
        <v>4000</v>
      </c>
      <c r="H747" s="16">
        <f>+H748</f>
        <v>4000</v>
      </c>
    </row>
    <row r="748" spans="1:8" x14ac:dyDescent="0.25">
      <c r="A748" s="11"/>
      <c r="B748" s="11"/>
      <c r="C748" s="11"/>
      <c r="D748" s="12" t="s">
        <v>179</v>
      </c>
      <c r="E748" s="12" t="s">
        <v>180</v>
      </c>
      <c r="F748" s="13">
        <f>+F749</f>
        <v>4000</v>
      </c>
      <c r="G748" s="13">
        <f>+G749</f>
        <v>4000</v>
      </c>
      <c r="H748" s="13">
        <f>+H749</f>
        <v>4000</v>
      </c>
    </row>
    <row r="749" spans="1:8" x14ac:dyDescent="0.25">
      <c r="A749" s="11"/>
      <c r="B749" s="11"/>
      <c r="C749" s="11"/>
      <c r="D749" s="12" t="s">
        <v>181</v>
      </c>
      <c r="E749" s="12" t="s">
        <v>182</v>
      </c>
      <c r="F749" s="13">
        <f>+F750</f>
        <v>4000</v>
      </c>
      <c r="G749" s="13">
        <f>+G750</f>
        <v>4000</v>
      </c>
      <c r="H749" s="13">
        <f>+H750</f>
        <v>4000</v>
      </c>
    </row>
    <row r="750" spans="1:8" x14ac:dyDescent="0.25">
      <c r="A750" s="11"/>
      <c r="B750" s="11"/>
      <c r="C750" s="11"/>
      <c r="D750" s="12" t="s">
        <v>183</v>
      </c>
      <c r="E750" s="12" t="s">
        <v>184</v>
      </c>
      <c r="F750" s="13">
        <v>4000</v>
      </c>
      <c r="G750" s="13">
        <v>4000</v>
      </c>
      <c r="H750" s="13">
        <v>4000</v>
      </c>
    </row>
    <row r="751" spans="1:8" x14ac:dyDescent="0.25">
      <c r="A751" s="11"/>
      <c r="B751" s="12" t="s">
        <v>690</v>
      </c>
      <c r="C751" s="11"/>
      <c r="D751" s="11"/>
      <c r="E751" s="12" t="s">
        <v>691</v>
      </c>
      <c r="F751" s="13">
        <f>+F752+F759+F768+F773+F784+F796+F800</f>
        <v>65400.810000000005</v>
      </c>
      <c r="G751" s="13">
        <f>+G752+G759+G768+G773+G784+G796+G800</f>
        <v>73269.59</v>
      </c>
      <c r="H751" s="13">
        <f>+H752+H759+H768+H773+H784+H796+H800</f>
        <v>70027</v>
      </c>
    </row>
    <row r="752" spans="1:8" x14ac:dyDescent="0.25">
      <c r="A752" s="14"/>
      <c r="B752" s="14"/>
      <c r="C752" s="15" t="s">
        <v>692</v>
      </c>
      <c r="D752" s="14"/>
      <c r="E752" s="15" t="s">
        <v>693</v>
      </c>
      <c r="F752" s="16">
        <f>+F753+F756</f>
        <v>1915.4</v>
      </c>
      <c r="G752" s="16">
        <f>+G753+G756</f>
        <v>2561.6</v>
      </c>
      <c r="H752" s="16">
        <f>+H753+H756</f>
        <v>3000</v>
      </c>
    </row>
    <row r="753" spans="1:8" x14ac:dyDescent="0.25">
      <c r="A753" s="11"/>
      <c r="B753" s="11"/>
      <c r="C753" s="11"/>
      <c r="D753" s="12" t="s">
        <v>165</v>
      </c>
      <c r="E753" s="12" t="s">
        <v>166</v>
      </c>
      <c r="F753" s="13">
        <f>+F754</f>
        <v>0</v>
      </c>
      <c r="G753" s="13">
        <f>+G754</f>
        <v>2561.6</v>
      </c>
      <c r="H753" s="13">
        <f>+H754</f>
        <v>3000</v>
      </c>
    </row>
    <row r="754" spans="1:8" x14ac:dyDescent="0.25">
      <c r="A754" s="11"/>
      <c r="B754" s="11"/>
      <c r="C754" s="11"/>
      <c r="D754" s="12" t="s">
        <v>167</v>
      </c>
      <c r="E754" s="12" t="s">
        <v>168</v>
      </c>
      <c r="F754" s="13">
        <f>+F755</f>
        <v>0</v>
      </c>
      <c r="G754" s="13">
        <f>+G755</f>
        <v>2561.6</v>
      </c>
      <c r="H754" s="13">
        <f>+H755</f>
        <v>3000</v>
      </c>
    </row>
    <row r="755" spans="1:8" x14ac:dyDescent="0.25">
      <c r="A755" s="11"/>
      <c r="B755" s="11"/>
      <c r="C755" s="11"/>
      <c r="D755" s="12" t="s">
        <v>175</v>
      </c>
      <c r="E755" s="12" t="s">
        <v>176</v>
      </c>
      <c r="F755" s="13">
        <v>0</v>
      </c>
      <c r="G755" s="13">
        <v>2561.6</v>
      </c>
      <c r="H755" s="13">
        <v>3000</v>
      </c>
    </row>
    <row r="756" spans="1:8" x14ac:dyDescent="0.25">
      <c r="A756" s="11"/>
      <c r="B756" s="11"/>
      <c r="C756" s="11"/>
      <c r="D756" s="12" t="s">
        <v>187</v>
      </c>
      <c r="E756" s="12" t="s">
        <v>188</v>
      </c>
      <c r="F756" s="13">
        <f>+F757</f>
        <v>1915.4</v>
      </c>
      <c r="G756" s="13">
        <f>+G757</f>
        <v>0</v>
      </c>
      <c r="H756" s="13">
        <f>+H757</f>
        <v>0</v>
      </c>
    </row>
    <row r="757" spans="1:8" x14ac:dyDescent="0.25">
      <c r="A757" s="11"/>
      <c r="B757" s="11"/>
      <c r="C757" s="11"/>
      <c r="D757" s="12" t="s">
        <v>189</v>
      </c>
      <c r="E757" s="12" t="s">
        <v>190</v>
      </c>
      <c r="F757" s="13">
        <f>+F758</f>
        <v>1915.4</v>
      </c>
      <c r="G757" s="13">
        <f>+G758</f>
        <v>0</v>
      </c>
      <c r="H757" s="13">
        <f>+H758</f>
        <v>0</v>
      </c>
    </row>
    <row r="758" spans="1:8" x14ac:dyDescent="0.25">
      <c r="A758" s="11"/>
      <c r="B758" s="11"/>
      <c r="C758" s="11"/>
      <c r="D758" s="12" t="s">
        <v>295</v>
      </c>
      <c r="E758" s="12" t="s">
        <v>296</v>
      </c>
      <c r="F758" s="13">
        <v>1915.4</v>
      </c>
      <c r="G758" s="13">
        <v>0</v>
      </c>
      <c r="H758" s="13">
        <v>0</v>
      </c>
    </row>
    <row r="759" spans="1:8" x14ac:dyDescent="0.25">
      <c r="A759" s="14"/>
      <c r="B759" s="14"/>
      <c r="C759" s="15" t="s">
        <v>694</v>
      </c>
      <c r="D759" s="14"/>
      <c r="E759" s="15" t="s">
        <v>695</v>
      </c>
      <c r="F759" s="16">
        <f>+F760+F765</f>
        <v>6478.4</v>
      </c>
      <c r="G759" s="16">
        <f>+G760+G765</f>
        <v>6478.4</v>
      </c>
      <c r="H759" s="16">
        <f>+H760+H765</f>
        <v>6000</v>
      </c>
    </row>
    <row r="760" spans="1:8" x14ac:dyDescent="0.25">
      <c r="A760" s="11"/>
      <c r="B760" s="11"/>
      <c r="C760" s="11"/>
      <c r="D760" s="12" t="s">
        <v>165</v>
      </c>
      <c r="E760" s="12" t="s">
        <v>166</v>
      </c>
      <c r="F760" s="13">
        <f>+F761</f>
        <v>811.90000000000009</v>
      </c>
      <c r="G760" s="13">
        <f>+G761</f>
        <v>6438.4</v>
      </c>
      <c r="H760" s="13">
        <f>+H761</f>
        <v>6000</v>
      </c>
    </row>
    <row r="761" spans="1:8" x14ac:dyDescent="0.25">
      <c r="A761" s="11"/>
      <c r="B761" s="11"/>
      <c r="C761" s="11"/>
      <c r="D761" s="12" t="s">
        <v>167</v>
      </c>
      <c r="E761" s="12" t="s">
        <v>168</v>
      </c>
      <c r="F761" s="13">
        <f>+F762+F763+F764</f>
        <v>811.90000000000009</v>
      </c>
      <c r="G761" s="13">
        <f>+G762+G763+G764</f>
        <v>6438.4</v>
      </c>
      <c r="H761" s="13">
        <f>+H762+H763+H764</f>
        <v>6000</v>
      </c>
    </row>
    <row r="762" spans="1:8" x14ac:dyDescent="0.25">
      <c r="A762" s="11"/>
      <c r="B762" s="11"/>
      <c r="C762" s="11"/>
      <c r="D762" s="12" t="s">
        <v>362</v>
      </c>
      <c r="E762" s="12" t="s">
        <v>363</v>
      </c>
      <c r="F762" s="13">
        <v>695.95</v>
      </c>
      <c r="G762" s="13">
        <v>438.4</v>
      </c>
      <c r="H762" s="13">
        <v>0</v>
      </c>
    </row>
    <row r="763" spans="1:8" x14ac:dyDescent="0.25">
      <c r="A763" s="11"/>
      <c r="B763" s="11"/>
      <c r="C763" s="11"/>
      <c r="D763" s="12" t="s">
        <v>376</v>
      </c>
      <c r="E763" s="12" t="s">
        <v>377</v>
      </c>
      <c r="F763" s="13">
        <v>0</v>
      </c>
      <c r="G763" s="13">
        <v>6000</v>
      </c>
      <c r="H763" s="13">
        <v>6000</v>
      </c>
    </row>
    <row r="764" spans="1:8" x14ac:dyDescent="0.25">
      <c r="A764" s="11"/>
      <c r="B764" s="11"/>
      <c r="C764" s="11"/>
      <c r="D764" s="12" t="s">
        <v>175</v>
      </c>
      <c r="E764" s="12" t="s">
        <v>176</v>
      </c>
      <c r="F764" s="13">
        <v>115.95</v>
      </c>
      <c r="G764" s="13">
        <v>0</v>
      </c>
      <c r="H764" s="13">
        <v>0</v>
      </c>
    </row>
    <row r="765" spans="1:8" x14ac:dyDescent="0.25">
      <c r="A765" s="11"/>
      <c r="B765" s="11"/>
      <c r="C765" s="11"/>
      <c r="D765" s="12" t="s">
        <v>187</v>
      </c>
      <c r="E765" s="12" t="s">
        <v>188</v>
      </c>
      <c r="F765" s="13">
        <f>+F766</f>
        <v>5666.5</v>
      </c>
      <c r="G765" s="13">
        <f>+G766</f>
        <v>40</v>
      </c>
      <c r="H765" s="13">
        <f>+H766</f>
        <v>0</v>
      </c>
    </row>
    <row r="766" spans="1:8" x14ac:dyDescent="0.25">
      <c r="A766" s="11"/>
      <c r="B766" s="11"/>
      <c r="C766" s="11"/>
      <c r="D766" s="12" t="s">
        <v>189</v>
      </c>
      <c r="E766" s="12" t="s">
        <v>190</v>
      </c>
      <c r="F766" s="13">
        <f>+F767</f>
        <v>5666.5</v>
      </c>
      <c r="G766" s="13">
        <f>+G767</f>
        <v>40</v>
      </c>
      <c r="H766" s="13">
        <f>+H767</f>
        <v>0</v>
      </c>
    </row>
    <row r="767" spans="1:8" x14ac:dyDescent="0.25">
      <c r="A767" s="11"/>
      <c r="B767" s="11"/>
      <c r="C767" s="11"/>
      <c r="D767" s="12" t="s">
        <v>696</v>
      </c>
      <c r="E767" s="12" t="s">
        <v>697</v>
      </c>
      <c r="F767" s="13">
        <v>5666.5</v>
      </c>
      <c r="G767" s="13">
        <v>40</v>
      </c>
      <c r="H767" s="13">
        <v>0</v>
      </c>
    </row>
    <row r="768" spans="1:8" x14ac:dyDescent="0.25">
      <c r="A768" s="14"/>
      <c r="B768" s="14"/>
      <c r="C768" s="15" t="s">
        <v>698</v>
      </c>
      <c r="D768" s="14"/>
      <c r="E768" s="15" t="s">
        <v>699</v>
      </c>
      <c r="F768" s="16">
        <f>+F769</f>
        <v>1073.5999999999999</v>
      </c>
      <c r="G768" s="16">
        <f>+G769</f>
        <v>7000</v>
      </c>
      <c r="H768" s="16">
        <f>+H769</f>
        <v>7000</v>
      </c>
    </row>
    <row r="769" spans="1:8" x14ac:dyDescent="0.25">
      <c r="A769" s="11"/>
      <c r="B769" s="11"/>
      <c r="C769" s="11"/>
      <c r="D769" s="12" t="s">
        <v>165</v>
      </c>
      <c r="E769" s="12" t="s">
        <v>166</v>
      </c>
      <c r="F769" s="13">
        <f>+F770</f>
        <v>1073.5999999999999</v>
      </c>
      <c r="G769" s="13">
        <f>+G770</f>
        <v>7000</v>
      </c>
      <c r="H769" s="13">
        <f>+H770</f>
        <v>7000</v>
      </c>
    </row>
    <row r="770" spans="1:8" x14ac:dyDescent="0.25">
      <c r="A770" s="11"/>
      <c r="B770" s="11"/>
      <c r="C770" s="11"/>
      <c r="D770" s="12" t="s">
        <v>167</v>
      </c>
      <c r="E770" s="12" t="s">
        <v>168</v>
      </c>
      <c r="F770" s="13">
        <f>+F771+F772</f>
        <v>1073.5999999999999</v>
      </c>
      <c r="G770" s="13">
        <f>+G771+G772</f>
        <v>7000</v>
      </c>
      <c r="H770" s="13">
        <f>+H771+H772</f>
        <v>7000</v>
      </c>
    </row>
    <row r="771" spans="1:8" x14ac:dyDescent="0.25">
      <c r="A771" s="11"/>
      <c r="B771" s="11"/>
      <c r="C771" s="11"/>
      <c r="D771" s="12" t="s">
        <v>376</v>
      </c>
      <c r="E771" s="12" t="s">
        <v>377</v>
      </c>
      <c r="F771" s="13">
        <v>1073.5999999999999</v>
      </c>
      <c r="G771" s="13">
        <v>0</v>
      </c>
      <c r="H771" s="13">
        <v>0</v>
      </c>
    </row>
    <row r="772" spans="1:8" x14ac:dyDescent="0.25">
      <c r="A772" s="11"/>
      <c r="B772" s="11"/>
      <c r="C772" s="11"/>
      <c r="D772" s="12" t="s">
        <v>384</v>
      </c>
      <c r="E772" s="12" t="s">
        <v>385</v>
      </c>
      <c r="F772" s="13">
        <v>0</v>
      </c>
      <c r="G772" s="13">
        <v>7000</v>
      </c>
      <c r="H772" s="13">
        <v>7000</v>
      </c>
    </row>
    <row r="773" spans="1:8" x14ac:dyDescent="0.25">
      <c r="A773" s="14"/>
      <c r="B773" s="14"/>
      <c r="C773" s="15" t="s">
        <v>700</v>
      </c>
      <c r="D773" s="14"/>
      <c r="E773" s="15" t="s">
        <v>701</v>
      </c>
      <c r="F773" s="16">
        <f>+F774+F777+F781</f>
        <v>45567.22</v>
      </c>
      <c r="G773" s="16">
        <f>+G774+G777+G781</f>
        <v>46727</v>
      </c>
      <c r="H773" s="16">
        <f>+H774+H777+H781</f>
        <v>46727</v>
      </c>
    </row>
    <row r="774" spans="1:8" x14ac:dyDescent="0.25">
      <c r="A774" s="11"/>
      <c r="B774" s="11"/>
      <c r="C774" s="11"/>
      <c r="D774" s="12" t="s">
        <v>165</v>
      </c>
      <c r="E774" s="12" t="s">
        <v>166</v>
      </c>
      <c r="F774" s="13">
        <f>+F775</f>
        <v>329.4</v>
      </c>
      <c r="G774" s="13">
        <f>+G775</f>
        <v>0</v>
      </c>
      <c r="H774" s="13">
        <f>+H775</f>
        <v>0</v>
      </c>
    </row>
    <row r="775" spans="1:8" x14ac:dyDescent="0.25">
      <c r="A775" s="11"/>
      <c r="B775" s="11"/>
      <c r="C775" s="11"/>
      <c r="D775" s="12" t="s">
        <v>167</v>
      </c>
      <c r="E775" s="12" t="s">
        <v>168</v>
      </c>
      <c r="F775" s="13">
        <f>+F776</f>
        <v>329.4</v>
      </c>
      <c r="G775" s="13">
        <f>+G776</f>
        <v>0</v>
      </c>
      <c r="H775" s="13">
        <f>+H776</f>
        <v>0</v>
      </c>
    </row>
    <row r="776" spans="1:8" x14ac:dyDescent="0.25">
      <c r="A776" s="11"/>
      <c r="B776" s="11"/>
      <c r="C776" s="11"/>
      <c r="D776" s="12" t="s">
        <v>257</v>
      </c>
      <c r="E776" s="12" t="s">
        <v>258</v>
      </c>
      <c r="F776" s="13">
        <v>329.4</v>
      </c>
      <c r="G776" s="13">
        <v>0</v>
      </c>
      <c r="H776" s="13">
        <v>0</v>
      </c>
    </row>
    <row r="777" spans="1:8" x14ac:dyDescent="0.25">
      <c r="A777" s="11"/>
      <c r="B777" s="11"/>
      <c r="C777" s="11"/>
      <c r="D777" s="12" t="s">
        <v>179</v>
      </c>
      <c r="E777" s="12" t="s">
        <v>180</v>
      </c>
      <c r="F777" s="13">
        <f>+F778</f>
        <v>44239.07</v>
      </c>
      <c r="G777" s="13">
        <f>+G778</f>
        <v>46727</v>
      </c>
      <c r="H777" s="13">
        <f>+H778</f>
        <v>46727</v>
      </c>
    </row>
    <row r="778" spans="1:8" x14ac:dyDescent="0.25">
      <c r="A778" s="11"/>
      <c r="B778" s="11"/>
      <c r="C778" s="11"/>
      <c r="D778" s="12" t="s">
        <v>468</v>
      </c>
      <c r="E778" s="12" t="s">
        <v>469</v>
      </c>
      <c r="F778" s="13">
        <f>+F779+F780</f>
        <v>44239.07</v>
      </c>
      <c r="G778" s="13">
        <f>+G779+G780</f>
        <v>46727</v>
      </c>
      <c r="H778" s="13">
        <f>+H779+H780</f>
        <v>46727</v>
      </c>
    </row>
    <row r="779" spans="1:8" x14ac:dyDescent="0.25">
      <c r="A779" s="11"/>
      <c r="B779" s="11"/>
      <c r="C779" s="11"/>
      <c r="D779" s="12" t="s">
        <v>516</v>
      </c>
      <c r="E779" s="12" t="s">
        <v>517</v>
      </c>
      <c r="F779" s="13">
        <v>16050.9</v>
      </c>
      <c r="G779" s="13">
        <v>7000</v>
      </c>
      <c r="H779" s="13">
        <v>7000</v>
      </c>
    </row>
    <row r="780" spans="1:8" x14ac:dyDescent="0.25">
      <c r="A780" s="11"/>
      <c r="B780" s="11"/>
      <c r="C780" s="11"/>
      <c r="D780" s="12" t="s">
        <v>518</v>
      </c>
      <c r="E780" s="12" t="s">
        <v>519</v>
      </c>
      <c r="F780" s="13">
        <v>28188.17</v>
      </c>
      <c r="G780" s="13">
        <v>39727</v>
      </c>
      <c r="H780" s="13">
        <v>39727</v>
      </c>
    </row>
    <row r="781" spans="1:8" x14ac:dyDescent="0.25">
      <c r="A781" s="11"/>
      <c r="B781" s="11"/>
      <c r="C781" s="11"/>
      <c r="D781" s="12" t="s">
        <v>187</v>
      </c>
      <c r="E781" s="12" t="s">
        <v>188</v>
      </c>
      <c r="F781" s="13">
        <f>+F782</f>
        <v>998.75</v>
      </c>
      <c r="G781" s="13">
        <f>+G782</f>
        <v>0</v>
      </c>
      <c r="H781" s="13">
        <f>+H782</f>
        <v>0</v>
      </c>
    </row>
    <row r="782" spans="1:8" x14ac:dyDescent="0.25">
      <c r="A782" s="11"/>
      <c r="B782" s="11"/>
      <c r="C782" s="11"/>
      <c r="D782" s="12" t="s">
        <v>189</v>
      </c>
      <c r="E782" s="12" t="s">
        <v>190</v>
      </c>
      <c r="F782" s="13">
        <f>+F783</f>
        <v>998.75</v>
      </c>
      <c r="G782" s="13">
        <f>+G783</f>
        <v>0</v>
      </c>
      <c r="H782" s="13">
        <f>+H783</f>
        <v>0</v>
      </c>
    </row>
    <row r="783" spans="1:8" x14ac:dyDescent="0.25">
      <c r="A783" s="11"/>
      <c r="B783" s="11"/>
      <c r="C783" s="11"/>
      <c r="D783" s="12" t="s">
        <v>482</v>
      </c>
      <c r="E783" s="12" t="s">
        <v>483</v>
      </c>
      <c r="F783" s="13">
        <v>998.75</v>
      </c>
      <c r="G783" s="13">
        <v>0</v>
      </c>
      <c r="H783" s="13">
        <v>0</v>
      </c>
    </row>
    <row r="784" spans="1:8" x14ac:dyDescent="0.25">
      <c r="A784" s="14"/>
      <c r="B784" s="14"/>
      <c r="C784" s="15" t="s">
        <v>702</v>
      </c>
      <c r="D784" s="14"/>
      <c r="E784" s="15" t="s">
        <v>703</v>
      </c>
      <c r="F784" s="16">
        <f>+F785+F790</f>
        <v>8202.59</v>
      </c>
      <c r="G784" s="16">
        <f>+G785+G790</f>
        <v>8202.59</v>
      </c>
      <c r="H784" s="16">
        <f>+H785+H790</f>
        <v>5000</v>
      </c>
    </row>
    <row r="785" spans="1:8" x14ac:dyDescent="0.25">
      <c r="A785" s="11"/>
      <c r="B785" s="11"/>
      <c r="C785" s="11"/>
      <c r="D785" s="12" t="s">
        <v>165</v>
      </c>
      <c r="E785" s="12" t="s">
        <v>166</v>
      </c>
      <c r="F785" s="13">
        <f>+F786</f>
        <v>451.87</v>
      </c>
      <c r="G785" s="13">
        <f>+G786</f>
        <v>7738.99</v>
      </c>
      <c r="H785" s="13">
        <f>+H786</f>
        <v>4536.3999999999996</v>
      </c>
    </row>
    <row r="786" spans="1:8" x14ac:dyDescent="0.25">
      <c r="A786" s="11"/>
      <c r="B786" s="11"/>
      <c r="C786" s="11"/>
      <c r="D786" s="12" t="s">
        <v>167</v>
      </c>
      <c r="E786" s="12" t="s">
        <v>168</v>
      </c>
      <c r="F786" s="13">
        <f>+F787+F788+F789</f>
        <v>451.87</v>
      </c>
      <c r="G786" s="13">
        <f>+G787+G788+G789</f>
        <v>7738.99</v>
      </c>
      <c r="H786" s="13">
        <f>+H787+H788+H789</f>
        <v>4536.3999999999996</v>
      </c>
    </row>
    <row r="787" spans="1:8" x14ac:dyDescent="0.25">
      <c r="A787" s="11"/>
      <c r="B787" s="11"/>
      <c r="C787" s="11"/>
      <c r="D787" s="12" t="s">
        <v>372</v>
      </c>
      <c r="E787" s="12" t="s">
        <v>373</v>
      </c>
      <c r="F787" s="13">
        <v>24.87</v>
      </c>
      <c r="G787" s="13">
        <v>150</v>
      </c>
      <c r="H787" s="13">
        <v>150</v>
      </c>
    </row>
    <row r="788" spans="1:8" x14ac:dyDescent="0.25">
      <c r="A788" s="11"/>
      <c r="B788" s="11"/>
      <c r="C788" s="11"/>
      <c r="D788" s="12" t="s">
        <v>376</v>
      </c>
      <c r="E788" s="12" t="s">
        <v>377</v>
      </c>
      <c r="F788" s="13">
        <v>427</v>
      </c>
      <c r="G788" s="13">
        <v>3202.59</v>
      </c>
      <c r="H788" s="13">
        <v>0</v>
      </c>
    </row>
    <row r="789" spans="1:8" x14ac:dyDescent="0.25">
      <c r="A789" s="11"/>
      <c r="B789" s="11"/>
      <c r="C789" s="11"/>
      <c r="D789" s="12" t="s">
        <v>380</v>
      </c>
      <c r="E789" s="12" t="s">
        <v>381</v>
      </c>
      <c r="F789" s="13">
        <v>0</v>
      </c>
      <c r="G789" s="13">
        <v>4386.3999999999996</v>
      </c>
      <c r="H789" s="13">
        <v>4386.3999999999996</v>
      </c>
    </row>
    <row r="790" spans="1:8" x14ac:dyDescent="0.25">
      <c r="A790" s="11"/>
      <c r="B790" s="11"/>
      <c r="C790" s="11"/>
      <c r="D790" s="12" t="s">
        <v>187</v>
      </c>
      <c r="E790" s="12" t="s">
        <v>188</v>
      </c>
      <c r="F790" s="13">
        <f>+F791</f>
        <v>7750.72</v>
      </c>
      <c r="G790" s="13">
        <f>+G791</f>
        <v>463.6</v>
      </c>
      <c r="H790" s="13">
        <f>+H791</f>
        <v>463.6</v>
      </c>
    </row>
    <row r="791" spans="1:8" x14ac:dyDescent="0.25">
      <c r="A791" s="11"/>
      <c r="B791" s="11"/>
      <c r="C791" s="11"/>
      <c r="D791" s="12" t="s">
        <v>189</v>
      </c>
      <c r="E791" s="12" t="s">
        <v>190</v>
      </c>
      <c r="F791" s="13">
        <f>+F792+F793+F794+F795</f>
        <v>7750.72</v>
      </c>
      <c r="G791" s="13">
        <f>+G792+G793+G794+G795</f>
        <v>463.6</v>
      </c>
      <c r="H791" s="13">
        <f>+H792+H793+H794+H795</f>
        <v>463.6</v>
      </c>
    </row>
    <row r="792" spans="1:8" x14ac:dyDescent="0.25">
      <c r="A792" s="11"/>
      <c r="B792" s="11"/>
      <c r="C792" s="11"/>
      <c r="D792" s="12" t="s">
        <v>704</v>
      </c>
      <c r="E792" s="12" t="s">
        <v>705</v>
      </c>
      <c r="F792" s="13">
        <v>463.6</v>
      </c>
      <c r="G792" s="13">
        <v>463.6</v>
      </c>
      <c r="H792" s="13">
        <v>463.6</v>
      </c>
    </row>
    <row r="793" spans="1:8" x14ac:dyDescent="0.25">
      <c r="A793" s="11"/>
      <c r="B793" s="11"/>
      <c r="C793" s="11"/>
      <c r="D793" s="12" t="s">
        <v>600</v>
      </c>
      <c r="E793" s="12" t="s">
        <v>601</v>
      </c>
      <c r="F793" s="13">
        <v>3224.52</v>
      </c>
      <c r="G793" s="13">
        <v>0</v>
      </c>
      <c r="H793" s="13">
        <v>0</v>
      </c>
    </row>
    <row r="794" spans="1:8" x14ac:dyDescent="0.25">
      <c r="A794" s="11"/>
      <c r="B794" s="11"/>
      <c r="C794" s="11"/>
      <c r="D794" s="12" t="s">
        <v>295</v>
      </c>
      <c r="E794" s="12" t="s">
        <v>296</v>
      </c>
      <c r="F794" s="13">
        <v>3599</v>
      </c>
      <c r="G794" s="13">
        <v>0</v>
      </c>
      <c r="H794" s="13">
        <v>0</v>
      </c>
    </row>
    <row r="795" spans="1:8" x14ac:dyDescent="0.25">
      <c r="A795" s="11"/>
      <c r="B795" s="11"/>
      <c r="C795" s="11"/>
      <c r="D795" s="12" t="s">
        <v>628</v>
      </c>
      <c r="E795" s="12" t="s">
        <v>629</v>
      </c>
      <c r="F795" s="13">
        <v>463.6</v>
      </c>
      <c r="G795" s="13">
        <v>0</v>
      </c>
      <c r="H795" s="13">
        <v>0</v>
      </c>
    </row>
    <row r="796" spans="1:8" x14ac:dyDescent="0.25">
      <c r="A796" s="14"/>
      <c r="B796" s="14"/>
      <c r="C796" s="15" t="s">
        <v>706</v>
      </c>
      <c r="D796" s="14"/>
      <c r="E796" s="15" t="s">
        <v>707</v>
      </c>
      <c r="F796" s="16">
        <f>+F797</f>
        <v>463.6</v>
      </c>
      <c r="G796" s="16">
        <f>+G797</f>
        <v>600</v>
      </c>
      <c r="H796" s="16">
        <f>+H797</f>
        <v>600</v>
      </c>
    </row>
    <row r="797" spans="1:8" x14ac:dyDescent="0.25">
      <c r="A797" s="11"/>
      <c r="B797" s="11"/>
      <c r="C797" s="11"/>
      <c r="D797" s="12" t="s">
        <v>165</v>
      </c>
      <c r="E797" s="12" t="s">
        <v>166</v>
      </c>
      <c r="F797" s="13">
        <f>+F798</f>
        <v>463.6</v>
      </c>
      <c r="G797" s="13">
        <f>+G798</f>
        <v>600</v>
      </c>
      <c r="H797" s="13">
        <f>+H798</f>
        <v>600</v>
      </c>
    </row>
    <row r="798" spans="1:8" x14ac:dyDescent="0.25">
      <c r="A798" s="11"/>
      <c r="B798" s="11"/>
      <c r="C798" s="11"/>
      <c r="D798" s="12" t="s">
        <v>167</v>
      </c>
      <c r="E798" s="12" t="s">
        <v>168</v>
      </c>
      <c r="F798" s="13">
        <f>+F799</f>
        <v>463.6</v>
      </c>
      <c r="G798" s="13">
        <f>+G799</f>
        <v>600</v>
      </c>
      <c r="H798" s="13">
        <f>+H799</f>
        <v>600</v>
      </c>
    </row>
    <row r="799" spans="1:8" x14ac:dyDescent="0.25">
      <c r="A799" s="11"/>
      <c r="B799" s="11"/>
      <c r="C799" s="11"/>
      <c r="D799" s="12" t="s">
        <v>175</v>
      </c>
      <c r="E799" s="12" t="s">
        <v>176</v>
      </c>
      <c r="F799" s="13">
        <v>463.6</v>
      </c>
      <c r="G799" s="13">
        <v>600</v>
      </c>
      <c r="H799" s="13">
        <v>600</v>
      </c>
    </row>
    <row r="800" spans="1:8" x14ac:dyDescent="0.25">
      <c r="A800" s="14"/>
      <c r="B800" s="14"/>
      <c r="C800" s="15" t="s">
        <v>708</v>
      </c>
      <c r="D800" s="14"/>
      <c r="E800" s="15" t="s">
        <v>709</v>
      </c>
      <c r="F800" s="16">
        <f>+F801</f>
        <v>1700</v>
      </c>
      <c r="G800" s="16">
        <f>+G801</f>
        <v>1700</v>
      </c>
      <c r="H800" s="16">
        <f>+H801</f>
        <v>1700</v>
      </c>
    </row>
    <row r="801" spans="1:8" x14ac:dyDescent="0.25">
      <c r="A801" s="11"/>
      <c r="B801" s="11"/>
      <c r="C801" s="11"/>
      <c r="D801" s="12" t="s">
        <v>179</v>
      </c>
      <c r="E801" s="12" t="s">
        <v>180</v>
      </c>
      <c r="F801" s="13">
        <f>+F802</f>
        <v>1700</v>
      </c>
      <c r="G801" s="13">
        <f>+G802</f>
        <v>1700</v>
      </c>
      <c r="H801" s="13">
        <f>+H802</f>
        <v>1700</v>
      </c>
    </row>
    <row r="802" spans="1:8" x14ac:dyDescent="0.25">
      <c r="A802" s="11"/>
      <c r="B802" s="11"/>
      <c r="C802" s="11"/>
      <c r="D802" s="12" t="s">
        <v>181</v>
      </c>
      <c r="E802" s="12" t="s">
        <v>182</v>
      </c>
      <c r="F802" s="13">
        <f>+F803</f>
        <v>1700</v>
      </c>
      <c r="G802" s="13">
        <f>+G803</f>
        <v>1700</v>
      </c>
      <c r="H802" s="13">
        <f>+H803</f>
        <v>1700</v>
      </c>
    </row>
    <row r="803" spans="1:8" x14ac:dyDescent="0.25">
      <c r="A803" s="11"/>
      <c r="B803" s="11"/>
      <c r="C803" s="11"/>
      <c r="D803" s="12" t="s">
        <v>183</v>
      </c>
      <c r="E803" s="12" t="s">
        <v>184</v>
      </c>
      <c r="F803" s="13">
        <v>1700</v>
      </c>
      <c r="G803" s="13">
        <v>1700</v>
      </c>
      <c r="H803" s="13">
        <v>1700</v>
      </c>
    </row>
    <row r="804" spans="1:8" x14ac:dyDescent="0.25">
      <c r="A804" s="3"/>
      <c r="B804" s="2" t="s">
        <v>710</v>
      </c>
      <c r="C804" s="3"/>
      <c r="D804" s="3"/>
      <c r="E804" s="2" t="s">
        <v>711</v>
      </c>
      <c r="F804" s="4">
        <f>+F805+F850+F867</f>
        <v>2426007.4300000002</v>
      </c>
      <c r="G804" s="4">
        <f>+G805+G850+G867</f>
        <v>2973292.94</v>
      </c>
      <c r="H804" s="4">
        <f>+H805+H850+H867</f>
        <v>2973292.94</v>
      </c>
    </row>
    <row r="805" spans="1:8" x14ac:dyDescent="0.25">
      <c r="A805" s="8"/>
      <c r="B805" s="9" t="s">
        <v>712</v>
      </c>
      <c r="C805" s="8"/>
      <c r="D805" s="8"/>
      <c r="E805" s="9" t="s">
        <v>713</v>
      </c>
      <c r="F805" s="10">
        <f>+F806+F826</f>
        <v>2410805.06</v>
      </c>
      <c r="G805" s="10">
        <f>+G806+G826</f>
        <v>2568232.94</v>
      </c>
      <c r="H805" s="10">
        <f>+H806+H826</f>
        <v>2563232.94</v>
      </c>
    </row>
    <row r="806" spans="1:8" x14ac:dyDescent="0.25">
      <c r="A806" s="11"/>
      <c r="B806" s="12" t="s">
        <v>714</v>
      </c>
      <c r="C806" s="11"/>
      <c r="D806" s="11"/>
      <c r="E806" s="12" t="s">
        <v>715</v>
      </c>
      <c r="F806" s="13">
        <f>+F807+F811+F817+F821</f>
        <v>47027.6</v>
      </c>
      <c r="G806" s="13">
        <f>+G807+G811+G817+G821</f>
        <v>64762.080000000002</v>
      </c>
      <c r="H806" s="13">
        <f>+H807+H811+H817+H821</f>
        <v>61762.080000000002</v>
      </c>
    </row>
    <row r="807" spans="1:8" x14ac:dyDescent="0.25">
      <c r="A807" s="14"/>
      <c r="B807" s="14"/>
      <c r="C807" s="15" t="s">
        <v>716</v>
      </c>
      <c r="D807" s="14"/>
      <c r="E807" s="15" t="s">
        <v>717</v>
      </c>
      <c r="F807" s="16">
        <f>+F808</f>
        <v>8885.34</v>
      </c>
      <c r="G807" s="16">
        <f>+G808</f>
        <v>8886</v>
      </c>
      <c r="H807" s="16">
        <f>+H808</f>
        <v>8886</v>
      </c>
    </row>
    <row r="808" spans="1:8" x14ac:dyDescent="0.25">
      <c r="A808" s="11"/>
      <c r="B808" s="11"/>
      <c r="C808" s="11"/>
      <c r="D808" s="12" t="s">
        <v>165</v>
      </c>
      <c r="E808" s="12" t="s">
        <v>166</v>
      </c>
      <c r="F808" s="13">
        <f>+F809</f>
        <v>8885.34</v>
      </c>
      <c r="G808" s="13">
        <f>+G809</f>
        <v>8886</v>
      </c>
      <c r="H808" s="13">
        <f>+H809</f>
        <v>8886</v>
      </c>
    </row>
    <row r="809" spans="1:8" x14ac:dyDescent="0.25">
      <c r="A809" s="11"/>
      <c r="B809" s="11"/>
      <c r="C809" s="11"/>
      <c r="D809" s="12" t="s">
        <v>167</v>
      </c>
      <c r="E809" s="12" t="s">
        <v>168</v>
      </c>
      <c r="F809" s="13">
        <f>+F810</f>
        <v>8885.34</v>
      </c>
      <c r="G809" s="13">
        <f>+G810</f>
        <v>8886</v>
      </c>
      <c r="H809" s="13">
        <f>+H810</f>
        <v>8886</v>
      </c>
    </row>
    <row r="810" spans="1:8" x14ac:dyDescent="0.25">
      <c r="A810" s="11"/>
      <c r="B810" s="11"/>
      <c r="C810" s="11"/>
      <c r="D810" s="12" t="s">
        <v>374</v>
      </c>
      <c r="E810" s="12" t="s">
        <v>375</v>
      </c>
      <c r="F810" s="13">
        <v>8885.34</v>
      </c>
      <c r="G810" s="13">
        <v>8886</v>
      </c>
      <c r="H810" s="13">
        <v>8886</v>
      </c>
    </row>
    <row r="811" spans="1:8" x14ac:dyDescent="0.25">
      <c r="A811" s="14"/>
      <c r="B811" s="14"/>
      <c r="C811" s="15" t="s">
        <v>718</v>
      </c>
      <c r="D811" s="14"/>
      <c r="E811" s="15" t="s">
        <v>719</v>
      </c>
      <c r="F811" s="16">
        <f>+F812</f>
        <v>1484.19</v>
      </c>
      <c r="G811" s="16">
        <f>+G812</f>
        <v>19000</v>
      </c>
      <c r="H811" s="16">
        <f>+H812</f>
        <v>16000</v>
      </c>
    </row>
    <row r="812" spans="1:8" x14ac:dyDescent="0.25">
      <c r="A812" s="11"/>
      <c r="B812" s="11"/>
      <c r="C812" s="11"/>
      <c r="D812" s="12" t="s">
        <v>165</v>
      </c>
      <c r="E812" s="12" t="s">
        <v>166</v>
      </c>
      <c r="F812" s="13">
        <f>+F813</f>
        <v>1484.19</v>
      </c>
      <c r="G812" s="13">
        <f>+G813</f>
        <v>19000</v>
      </c>
      <c r="H812" s="13">
        <f>+H813</f>
        <v>16000</v>
      </c>
    </row>
    <row r="813" spans="1:8" x14ac:dyDescent="0.25">
      <c r="A813" s="11"/>
      <c r="B813" s="11"/>
      <c r="C813" s="11"/>
      <c r="D813" s="12" t="s">
        <v>167</v>
      </c>
      <c r="E813" s="12" t="s">
        <v>168</v>
      </c>
      <c r="F813" s="13">
        <f>+F814+F815+F816</f>
        <v>1484.19</v>
      </c>
      <c r="G813" s="13">
        <f>+G814+G815+G816</f>
        <v>19000</v>
      </c>
      <c r="H813" s="13">
        <f>+H814+H815+H816</f>
        <v>16000</v>
      </c>
    </row>
    <row r="814" spans="1:8" x14ac:dyDescent="0.25">
      <c r="A814" s="11"/>
      <c r="B814" s="11"/>
      <c r="C814" s="11"/>
      <c r="D814" s="12" t="s">
        <v>374</v>
      </c>
      <c r="E814" s="12" t="s">
        <v>375</v>
      </c>
      <c r="F814" s="13">
        <v>526.59</v>
      </c>
      <c r="G814" s="13">
        <v>0</v>
      </c>
      <c r="H814" s="13">
        <v>0</v>
      </c>
    </row>
    <row r="815" spans="1:8" x14ac:dyDescent="0.25">
      <c r="A815" s="11"/>
      <c r="B815" s="11"/>
      <c r="C815" s="11"/>
      <c r="D815" s="12" t="s">
        <v>376</v>
      </c>
      <c r="E815" s="12" t="s">
        <v>377</v>
      </c>
      <c r="F815" s="13">
        <v>0</v>
      </c>
      <c r="G815" s="13">
        <v>18000</v>
      </c>
      <c r="H815" s="13">
        <v>15000</v>
      </c>
    </row>
    <row r="816" spans="1:8" x14ac:dyDescent="0.25">
      <c r="A816" s="11"/>
      <c r="B816" s="11"/>
      <c r="C816" s="11"/>
      <c r="D816" s="12" t="s">
        <v>720</v>
      </c>
      <c r="E816" s="12" t="s">
        <v>721</v>
      </c>
      <c r="F816" s="13">
        <v>957.6</v>
      </c>
      <c r="G816" s="13">
        <v>1000</v>
      </c>
      <c r="H816" s="13">
        <v>1000</v>
      </c>
    </row>
    <row r="817" spans="1:8" x14ac:dyDescent="0.25">
      <c r="A817" s="14"/>
      <c r="B817" s="14"/>
      <c r="C817" s="15" t="s">
        <v>722</v>
      </c>
      <c r="D817" s="14"/>
      <c r="E817" s="15" t="s">
        <v>723</v>
      </c>
      <c r="F817" s="16">
        <f>+F818</f>
        <v>36183.129999999997</v>
      </c>
      <c r="G817" s="16">
        <f>+G818</f>
        <v>36276.080000000002</v>
      </c>
      <c r="H817" s="16">
        <f>+H818</f>
        <v>36276.080000000002</v>
      </c>
    </row>
    <row r="818" spans="1:8" x14ac:dyDescent="0.25">
      <c r="A818" s="11"/>
      <c r="B818" s="11"/>
      <c r="C818" s="11"/>
      <c r="D818" s="12" t="s">
        <v>165</v>
      </c>
      <c r="E818" s="12" t="s">
        <v>166</v>
      </c>
      <c r="F818" s="13">
        <f>+F819</f>
        <v>36183.129999999997</v>
      </c>
      <c r="G818" s="13">
        <f>+G819</f>
        <v>36276.080000000002</v>
      </c>
      <c r="H818" s="13">
        <f>+H819</f>
        <v>36276.080000000002</v>
      </c>
    </row>
    <row r="819" spans="1:8" x14ac:dyDescent="0.25">
      <c r="A819" s="11"/>
      <c r="B819" s="11"/>
      <c r="C819" s="11"/>
      <c r="D819" s="12" t="s">
        <v>167</v>
      </c>
      <c r="E819" s="12" t="s">
        <v>168</v>
      </c>
      <c r="F819" s="13">
        <f>+F820</f>
        <v>36183.129999999997</v>
      </c>
      <c r="G819" s="13">
        <f>+G820</f>
        <v>36276.080000000002</v>
      </c>
      <c r="H819" s="13">
        <f>+H820</f>
        <v>36276.080000000002</v>
      </c>
    </row>
    <row r="820" spans="1:8" x14ac:dyDescent="0.25">
      <c r="A820" s="11"/>
      <c r="B820" s="11"/>
      <c r="C820" s="11"/>
      <c r="D820" s="12" t="s">
        <v>175</v>
      </c>
      <c r="E820" s="12" t="s">
        <v>176</v>
      </c>
      <c r="F820" s="13">
        <v>36183.129999999997</v>
      </c>
      <c r="G820" s="13">
        <v>36276.080000000002</v>
      </c>
      <c r="H820" s="13">
        <v>36276.080000000002</v>
      </c>
    </row>
    <row r="821" spans="1:8" x14ac:dyDescent="0.25">
      <c r="A821" s="14"/>
      <c r="B821" s="14"/>
      <c r="C821" s="15" t="s">
        <v>724</v>
      </c>
      <c r="D821" s="14"/>
      <c r="E821" s="15" t="s">
        <v>725</v>
      </c>
      <c r="F821" s="16">
        <f>+F822</f>
        <v>474.94</v>
      </c>
      <c r="G821" s="16">
        <f>+G822</f>
        <v>600</v>
      </c>
      <c r="H821" s="16">
        <f>+H822</f>
        <v>600</v>
      </c>
    </row>
    <row r="822" spans="1:8" x14ac:dyDescent="0.25">
      <c r="A822" s="11"/>
      <c r="B822" s="11"/>
      <c r="C822" s="11"/>
      <c r="D822" s="12" t="s">
        <v>165</v>
      </c>
      <c r="E822" s="12" t="s">
        <v>166</v>
      </c>
      <c r="F822" s="13">
        <f>+F823</f>
        <v>474.94</v>
      </c>
      <c r="G822" s="13">
        <f>+G823</f>
        <v>600</v>
      </c>
      <c r="H822" s="13">
        <f>+H823</f>
        <v>600</v>
      </c>
    </row>
    <row r="823" spans="1:8" x14ac:dyDescent="0.25">
      <c r="A823" s="11"/>
      <c r="B823" s="11"/>
      <c r="C823" s="11"/>
      <c r="D823" s="12" t="s">
        <v>167</v>
      </c>
      <c r="E823" s="12" t="s">
        <v>168</v>
      </c>
      <c r="F823" s="13">
        <f>+F824+F825</f>
        <v>474.94</v>
      </c>
      <c r="G823" s="13">
        <f>+G824+G825</f>
        <v>600</v>
      </c>
      <c r="H823" s="13">
        <f>+H824+H825</f>
        <v>600</v>
      </c>
    </row>
    <row r="824" spans="1:8" x14ac:dyDescent="0.25">
      <c r="A824" s="11"/>
      <c r="B824" s="11"/>
      <c r="C824" s="11"/>
      <c r="D824" s="12" t="s">
        <v>434</v>
      </c>
      <c r="E824" s="12" t="s">
        <v>435</v>
      </c>
      <c r="F824" s="13">
        <v>153</v>
      </c>
      <c r="G824" s="13">
        <v>0</v>
      </c>
      <c r="H824" s="13">
        <v>0</v>
      </c>
    </row>
    <row r="825" spans="1:8" x14ac:dyDescent="0.25">
      <c r="A825" s="11"/>
      <c r="B825" s="11"/>
      <c r="C825" s="11"/>
      <c r="D825" s="12" t="s">
        <v>175</v>
      </c>
      <c r="E825" s="12" t="s">
        <v>176</v>
      </c>
      <c r="F825" s="13">
        <v>321.94</v>
      </c>
      <c r="G825" s="13">
        <v>600</v>
      </c>
      <c r="H825" s="13">
        <v>600</v>
      </c>
    </row>
    <row r="826" spans="1:8" x14ac:dyDescent="0.25">
      <c r="A826" s="11"/>
      <c r="B826" s="12" t="s">
        <v>726</v>
      </c>
      <c r="C826" s="11"/>
      <c r="D826" s="11"/>
      <c r="E826" s="12" t="s">
        <v>727</v>
      </c>
      <c r="F826" s="13">
        <f>+F827+F839+F843</f>
        <v>2363777.46</v>
      </c>
      <c r="G826" s="13">
        <f>+G827+G839+G843</f>
        <v>2503470.86</v>
      </c>
      <c r="H826" s="13">
        <f>+H827+H839+H843</f>
        <v>2501470.86</v>
      </c>
    </row>
    <row r="827" spans="1:8" x14ac:dyDescent="0.25">
      <c r="A827" s="14"/>
      <c r="B827" s="14"/>
      <c r="C827" s="15" t="s">
        <v>728</v>
      </c>
      <c r="D827" s="14"/>
      <c r="E827" s="15" t="s">
        <v>729</v>
      </c>
      <c r="F827" s="16">
        <f>+F828+F833</f>
        <v>2353949.1999999997</v>
      </c>
      <c r="G827" s="16">
        <f>+G828+G833</f>
        <v>2469470.86</v>
      </c>
      <c r="H827" s="16">
        <f>+H828+H833</f>
        <v>2469470.86</v>
      </c>
    </row>
    <row r="828" spans="1:8" x14ac:dyDescent="0.25">
      <c r="A828" s="11"/>
      <c r="B828" s="11"/>
      <c r="C828" s="11"/>
      <c r="D828" s="12" t="s">
        <v>165</v>
      </c>
      <c r="E828" s="12" t="s">
        <v>166</v>
      </c>
      <c r="F828" s="13">
        <f>+F829</f>
        <v>3698.2999999999997</v>
      </c>
      <c r="G828" s="13">
        <f>+G829</f>
        <v>0</v>
      </c>
      <c r="H828" s="13">
        <f>+H829</f>
        <v>0</v>
      </c>
    </row>
    <row r="829" spans="1:8" x14ac:dyDescent="0.25">
      <c r="A829" s="11"/>
      <c r="B829" s="11"/>
      <c r="C829" s="11"/>
      <c r="D829" s="12" t="s">
        <v>167</v>
      </c>
      <c r="E829" s="12" t="s">
        <v>168</v>
      </c>
      <c r="F829" s="13">
        <f>+F830+F831+F832</f>
        <v>3698.2999999999997</v>
      </c>
      <c r="G829" s="13">
        <f>+G830+G831+G832</f>
        <v>0</v>
      </c>
      <c r="H829" s="13">
        <f>+H830+H831+H832</f>
        <v>0</v>
      </c>
    </row>
    <row r="830" spans="1:8" x14ac:dyDescent="0.25">
      <c r="A830" s="11"/>
      <c r="B830" s="11"/>
      <c r="C830" s="11"/>
      <c r="D830" s="12" t="s">
        <v>253</v>
      </c>
      <c r="E830" s="12" t="s">
        <v>254</v>
      </c>
      <c r="F830" s="13">
        <v>630</v>
      </c>
      <c r="G830" s="13">
        <v>0</v>
      </c>
      <c r="H830" s="13">
        <v>0</v>
      </c>
    </row>
    <row r="831" spans="1:8" x14ac:dyDescent="0.25">
      <c r="A831" s="11"/>
      <c r="B831" s="11"/>
      <c r="C831" s="11"/>
      <c r="D831" s="12" t="s">
        <v>267</v>
      </c>
      <c r="E831" s="12" t="s">
        <v>268</v>
      </c>
      <c r="F831" s="13">
        <v>156.16</v>
      </c>
      <c r="G831" s="13">
        <v>0</v>
      </c>
      <c r="H831" s="13">
        <v>0</v>
      </c>
    </row>
    <row r="832" spans="1:8" x14ac:dyDescent="0.25">
      <c r="A832" s="11"/>
      <c r="B832" s="11"/>
      <c r="C832" s="11"/>
      <c r="D832" s="12" t="s">
        <v>271</v>
      </c>
      <c r="E832" s="12" t="s">
        <v>272</v>
      </c>
      <c r="F832" s="13">
        <v>2912.14</v>
      </c>
      <c r="G832" s="13">
        <v>0</v>
      </c>
      <c r="H832" s="13">
        <v>0</v>
      </c>
    </row>
    <row r="833" spans="1:8" x14ac:dyDescent="0.25">
      <c r="A833" s="11"/>
      <c r="B833" s="11"/>
      <c r="C833" s="11"/>
      <c r="D833" s="12" t="s">
        <v>187</v>
      </c>
      <c r="E833" s="12" t="s">
        <v>188</v>
      </c>
      <c r="F833" s="13">
        <f>+F834</f>
        <v>2350250.9</v>
      </c>
      <c r="G833" s="13">
        <f>+G834</f>
        <v>2469470.86</v>
      </c>
      <c r="H833" s="13">
        <f>+H834</f>
        <v>2469470.86</v>
      </c>
    </row>
    <row r="834" spans="1:8" x14ac:dyDescent="0.25">
      <c r="A834" s="11"/>
      <c r="B834" s="11"/>
      <c r="C834" s="11"/>
      <c r="D834" s="12" t="s">
        <v>189</v>
      </c>
      <c r="E834" s="12" t="s">
        <v>190</v>
      </c>
      <c r="F834" s="13">
        <f>+F835+F836+F837+F838</f>
        <v>2350250.9</v>
      </c>
      <c r="G834" s="13">
        <f>+G835+G836+G837+G838</f>
        <v>2469470.86</v>
      </c>
      <c r="H834" s="13">
        <f>+H835+H836+H837+H838</f>
        <v>2469470.86</v>
      </c>
    </row>
    <row r="835" spans="1:8" x14ac:dyDescent="0.25">
      <c r="A835" s="11"/>
      <c r="B835" s="11"/>
      <c r="C835" s="11"/>
      <c r="D835" s="12" t="s">
        <v>614</v>
      </c>
      <c r="E835" s="12" t="s">
        <v>615</v>
      </c>
      <c r="F835" s="13">
        <v>2269963.34</v>
      </c>
      <c r="G835" s="13">
        <v>2383030.1</v>
      </c>
      <c r="H835" s="13">
        <v>2383030.1</v>
      </c>
    </row>
    <row r="836" spans="1:8" x14ac:dyDescent="0.25">
      <c r="A836" s="11"/>
      <c r="B836" s="11"/>
      <c r="C836" s="11"/>
      <c r="D836" s="12" t="s">
        <v>626</v>
      </c>
      <c r="E836" s="12" t="s">
        <v>627</v>
      </c>
      <c r="F836" s="13">
        <v>65076.36</v>
      </c>
      <c r="G836" s="13">
        <v>57263.76</v>
      </c>
      <c r="H836" s="13">
        <v>57263.76</v>
      </c>
    </row>
    <row r="837" spans="1:8" x14ac:dyDescent="0.25">
      <c r="A837" s="11"/>
      <c r="B837" s="11"/>
      <c r="C837" s="11"/>
      <c r="D837" s="12" t="s">
        <v>295</v>
      </c>
      <c r="E837" s="12" t="s">
        <v>296</v>
      </c>
      <c r="F837" s="13">
        <v>15211.2</v>
      </c>
      <c r="G837" s="13">
        <v>23835</v>
      </c>
      <c r="H837" s="13">
        <v>23835</v>
      </c>
    </row>
    <row r="838" spans="1:8" x14ac:dyDescent="0.25">
      <c r="A838" s="11"/>
      <c r="B838" s="11"/>
      <c r="C838" s="11"/>
      <c r="D838" s="12" t="s">
        <v>628</v>
      </c>
      <c r="E838" s="12" t="s">
        <v>629</v>
      </c>
      <c r="F838" s="13">
        <v>0</v>
      </c>
      <c r="G838" s="13">
        <v>5342</v>
      </c>
      <c r="H838" s="13">
        <v>5342</v>
      </c>
    </row>
    <row r="839" spans="1:8" x14ac:dyDescent="0.25">
      <c r="A839" s="14"/>
      <c r="B839" s="14"/>
      <c r="C839" s="15" t="s">
        <v>730</v>
      </c>
      <c r="D839" s="14"/>
      <c r="E839" s="15" t="s">
        <v>731</v>
      </c>
      <c r="F839" s="16">
        <f>+F840</f>
        <v>3073.91</v>
      </c>
      <c r="G839" s="16">
        <f>+G840</f>
        <v>5000</v>
      </c>
      <c r="H839" s="16">
        <f>+H840</f>
        <v>5000</v>
      </c>
    </row>
    <row r="840" spans="1:8" x14ac:dyDescent="0.25">
      <c r="A840" s="11"/>
      <c r="B840" s="11"/>
      <c r="C840" s="11"/>
      <c r="D840" s="12" t="s">
        <v>179</v>
      </c>
      <c r="E840" s="12" t="s">
        <v>180</v>
      </c>
      <c r="F840" s="13">
        <f>+F841</f>
        <v>3073.91</v>
      </c>
      <c r="G840" s="13">
        <f>+G841</f>
        <v>5000</v>
      </c>
      <c r="H840" s="13">
        <f>+H841</f>
        <v>5000</v>
      </c>
    </row>
    <row r="841" spans="1:8" x14ac:dyDescent="0.25">
      <c r="A841" s="11"/>
      <c r="B841" s="11"/>
      <c r="C841" s="11"/>
      <c r="D841" s="12" t="s">
        <v>732</v>
      </c>
      <c r="E841" s="12" t="s">
        <v>733</v>
      </c>
      <c r="F841" s="13">
        <f>+F842</f>
        <v>3073.91</v>
      </c>
      <c r="G841" s="13">
        <f>+G842</f>
        <v>5000</v>
      </c>
      <c r="H841" s="13">
        <f>+H842</f>
        <v>5000</v>
      </c>
    </row>
    <row r="842" spans="1:8" x14ac:dyDescent="0.25">
      <c r="A842" s="11"/>
      <c r="B842" s="11"/>
      <c r="C842" s="11"/>
      <c r="D842" s="12" t="s">
        <v>734</v>
      </c>
      <c r="E842" s="12" t="s">
        <v>735</v>
      </c>
      <c r="F842" s="13">
        <v>3073.91</v>
      </c>
      <c r="G842" s="13">
        <v>5000</v>
      </c>
      <c r="H842" s="13">
        <v>5000</v>
      </c>
    </row>
    <row r="843" spans="1:8" x14ac:dyDescent="0.25">
      <c r="A843" s="14"/>
      <c r="B843" s="14"/>
      <c r="C843" s="15" t="s">
        <v>736</v>
      </c>
      <c r="D843" s="14"/>
      <c r="E843" s="15" t="s">
        <v>737</v>
      </c>
      <c r="F843" s="16">
        <f>+F844+F847</f>
        <v>6754.35</v>
      </c>
      <c r="G843" s="16">
        <f>+G844+G847</f>
        <v>29000</v>
      </c>
      <c r="H843" s="16">
        <f>+H844+H847</f>
        <v>27000</v>
      </c>
    </row>
    <row r="844" spans="1:8" x14ac:dyDescent="0.25">
      <c r="A844" s="11"/>
      <c r="B844" s="11"/>
      <c r="C844" s="11"/>
      <c r="D844" s="12" t="s">
        <v>165</v>
      </c>
      <c r="E844" s="12" t="s">
        <v>166</v>
      </c>
      <c r="F844" s="13">
        <f>+F845</f>
        <v>2954.35</v>
      </c>
      <c r="G844" s="13">
        <f>+G845</f>
        <v>0</v>
      </c>
      <c r="H844" s="13">
        <f>+H845</f>
        <v>0</v>
      </c>
    </row>
    <row r="845" spans="1:8" x14ac:dyDescent="0.25">
      <c r="A845" s="11"/>
      <c r="B845" s="11"/>
      <c r="C845" s="11"/>
      <c r="D845" s="12" t="s">
        <v>167</v>
      </c>
      <c r="E845" s="12" t="s">
        <v>168</v>
      </c>
      <c r="F845" s="13">
        <f>+F846</f>
        <v>2954.35</v>
      </c>
      <c r="G845" s="13">
        <f>+G846</f>
        <v>0</v>
      </c>
      <c r="H845" s="13">
        <f>+H846</f>
        <v>0</v>
      </c>
    </row>
    <row r="846" spans="1:8" x14ac:dyDescent="0.25">
      <c r="A846" s="11"/>
      <c r="B846" s="11"/>
      <c r="C846" s="11"/>
      <c r="D846" s="12" t="s">
        <v>362</v>
      </c>
      <c r="E846" s="12" t="s">
        <v>363</v>
      </c>
      <c r="F846" s="13">
        <v>2954.35</v>
      </c>
      <c r="G846" s="13">
        <v>0</v>
      </c>
      <c r="H846" s="13">
        <v>0</v>
      </c>
    </row>
    <row r="847" spans="1:8" x14ac:dyDescent="0.25">
      <c r="A847" s="11"/>
      <c r="B847" s="11"/>
      <c r="C847" s="11"/>
      <c r="D847" s="12" t="s">
        <v>187</v>
      </c>
      <c r="E847" s="12" t="s">
        <v>188</v>
      </c>
      <c r="F847" s="13">
        <f>+F848</f>
        <v>3800</v>
      </c>
      <c r="G847" s="13">
        <f>+G848</f>
        <v>29000</v>
      </c>
      <c r="H847" s="13">
        <f>+H848</f>
        <v>27000</v>
      </c>
    </row>
    <row r="848" spans="1:8" x14ac:dyDescent="0.25">
      <c r="A848" s="11"/>
      <c r="B848" s="11"/>
      <c r="C848" s="11"/>
      <c r="D848" s="12" t="s">
        <v>189</v>
      </c>
      <c r="E848" s="12" t="s">
        <v>190</v>
      </c>
      <c r="F848" s="13">
        <f>+F849</f>
        <v>3800</v>
      </c>
      <c r="G848" s="13">
        <f>+G849</f>
        <v>29000</v>
      </c>
      <c r="H848" s="13">
        <f>+H849</f>
        <v>27000</v>
      </c>
    </row>
    <row r="849" spans="1:8" x14ac:dyDescent="0.25">
      <c r="A849" s="11"/>
      <c r="B849" s="11"/>
      <c r="C849" s="11"/>
      <c r="D849" s="12" t="s">
        <v>295</v>
      </c>
      <c r="E849" s="12" t="s">
        <v>296</v>
      </c>
      <c r="F849" s="13">
        <v>3800</v>
      </c>
      <c r="G849" s="13">
        <v>29000</v>
      </c>
      <c r="H849" s="13">
        <v>27000</v>
      </c>
    </row>
    <row r="850" spans="1:8" x14ac:dyDescent="0.25">
      <c r="A850" s="8"/>
      <c r="B850" s="9" t="s">
        <v>738</v>
      </c>
      <c r="C850" s="8"/>
      <c r="D850" s="8"/>
      <c r="E850" s="9" t="s">
        <v>739</v>
      </c>
      <c r="F850" s="10">
        <f>+F851</f>
        <v>10737.17</v>
      </c>
      <c r="G850" s="10">
        <f>+G851</f>
        <v>382000</v>
      </c>
      <c r="H850" s="10">
        <f>+H851</f>
        <v>382000</v>
      </c>
    </row>
    <row r="851" spans="1:8" x14ac:dyDescent="0.25">
      <c r="A851" s="11"/>
      <c r="B851" s="12" t="s">
        <v>740</v>
      </c>
      <c r="C851" s="11"/>
      <c r="D851" s="11"/>
      <c r="E851" s="12" t="s">
        <v>741</v>
      </c>
      <c r="F851" s="13">
        <f>+F852+F856</f>
        <v>10737.17</v>
      </c>
      <c r="G851" s="13">
        <f>+G852+G856</f>
        <v>382000</v>
      </c>
      <c r="H851" s="13">
        <f>+H852+H856</f>
        <v>382000</v>
      </c>
    </row>
    <row r="852" spans="1:8" x14ac:dyDescent="0.25">
      <c r="A852" s="14"/>
      <c r="B852" s="14"/>
      <c r="C852" s="15" t="s">
        <v>742</v>
      </c>
      <c r="D852" s="14"/>
      <c r="E852" s="15" t="s">
        <v>743</v>
      </c>
      <c r="F852" s="16">
        <f>+F853</f>
        <v>0</v>
      </c>
      <c r="G852" s="16">
        <f>+G853</f>
        <v>2000</v>
      </c>
      <c r="H852" s="16">
        <f>+H853</f>
        <v>2000</v>
      </c>
    </row>
    <row r="853" spans="1:8" x14ac:dyDescent="0.25">
      <c r="A853" s="11"/>
      <c r="B853" s="11"/>
      <c r="C853" s="11"/>
      <c r="D853" s="12" t="s">
        <v>165</v>
      </c>
      <c r="E853" s="12" t="s">
        <v>166</v>
      </c>
      <c r="F853" s="13">
        <f>+F854</f>
        <v>0</v>
      </c>
      <c r="G853" s="13">
        <f>+G854</f>
        <v>2000</v>
      </c>
      <c r="H853" s="13">
        <f>+H854</f>
        <v>2000</v>
      </c>
    </row>
    <row r="854" spans="1:8" x14ac:dyDescent="0.25">
      <c r="A854" s="11"/>
      <c r="B854" s="11"/>
      <c r="C854" s="11"/>
      <c r="D854" s="12" t="s">
        <v>167</v>
      </c>
      <c r="E854" s="12" t="s">
        <v>168</v>
      </c>
      <c r="F854" s="13">
        <f>+F855</f>
        <v>0</v>
      </c>
      <c r="G854" s="13">
        <f>+G855</f>
        <v>2000</v>
      </c>
      <c r="H854" s="13">
        <f>+H855</f>
        <v>2000</v>
      </c>
    </row>
    <row r="855" spans="1:8" x14ac:dyDescent="0.25">
      <c r="A855" s="11"/>
      <c r="B855" s="11"/>
      <c r="C855" s="11"/>
      <c r="D855" s="12" t="s">
        <v>376</v>
      </c>
      <c r="E855" s="12" t="s">
        <v>377</v>
      </c>
      <c r="F855" s="13">
        <v>0</v>
      </c>
      <c r="G855" s="13">
        <v>2000</v>
      </c>
      <c r="H855" s="13">
        <v>2000</v>
      </c>
    </row>
    <row r="856" spans="1:8" x14ac:dyDescent="0.25">
      <c r="A856" s="14"/>
      <c r="B856" s="14"/>
      <c r="C856" s="15" t="s">
        <v>744</v>
      </c>
      <c r="D856" s="14"/>
      <c r="E856" s="15" t="s">
        <v>745</v>
      </c>
      <c r="F856" s="16">
        <f>+F857+F863</f>
        <v>10737.17</v>
      </c>
      <c r="G856" s="16">
        <f>+G857+G863</f>
        <v>380000</v>
      </c>
      <c r="H856" s="16">
        <f>+H857+H863</f>
        <v>380000</v>
      </c>
    </row>
    <row r="857" spans="1:8" x14ac:dyDescent="0.25">
      <c r="A857" s="11"/>
      <c r="B857" s="11"/>
      <c r="C857" s="11"/>
      <c r="D857" s="12" t="s">
        <v>165</v>
      </c>
      <c r="E857" s="12" t="s">
        <v>166</v>
      </c>
      <c r="F857" s="13">
        <f>+F858</f>
        <v>10737.17</v>
      </c>
      <c r="G857" s="13">
        <f>+G858</f>
        <v>41000</v>
      </c>
      <c r="H857" s="13">
        <f>+H858</f>
        <v>41000</v>
      </c>
    </row>
    <row r="858" spans="1:8" x14ac:dyDescent="0.25">
      <c r="A858" s="11"/>
      <c r="B858" s="11"/>
      <c r="C858" s="11"/>
      <c r="D858" s="12" t="s">
        <v>167</v>
      </c>
      <c r="E858" s="12" t="s">
        <v>168</v>
      </c>
      <c r="F858" s="13">
        <f>+F859+F860+F861+F862</f>
        <v>10737.17</v>
      </c>
      <c r="G858" s="13">
        <f>+G859+G860+G861+G862</f>
        <v>41000</v>
      </c>
      <c r="H858" s="13">
        <f>+H859+H860+H861+H862</f>
        <v>41000</v>
      </c>
    </row>
    <row r="859" spans="1:8" x14ac:dyDescent="0.25">
      <c r="A859" s="11"/>
      <c r="B859" s="11"/>
      <c r="C859" s="11"/>
      <c r="D859" s="12" t="s">
        <v>362</v>
      </c>
      <c r="E859" s="12" t="s">
        <v>363</v>
      </c>
      <c r="F859" s="13">
        <v>10737.17</v>
      </c>
      <c r="G859" s="13">
        <v>20000</v>
      </c>
      <c r="H859" s="13">
        <v>20000</v>
      </c>
    </row>
    <row r="860" spans="1:8" x14ac:dyDescent="0.25">
      <c r="A860" s="11"/>
      <c r="B860" s="11"/>
      <c r="C860" s="11"/>
      <c r="D860" s="12" t="s">
        <v>364</v>
      </c>
      <c r="E860" s="12" t="s">
        <v>365</v>
      </c>
      <c r="F860" s="13">
        <v>0</v>
      </c>
      <c r="G860" s="13">
        <v>3000</v>
      </c>
      <c r="H860" s="13">
        <v>3000</v>
      </c>
    </row>
    <row r="861" spans="1:8" x14ac:dyDescent="0.25">
      <c r="A861" s="11"/>
      <c r="B861" s="11"/>
      <c r="C861" s="11"/>
      <c r="D861" s="12" t="s">
        <v>464</v>
      </c>
      <c r="E861" s="12" t="s">
        <v>465</v>
      </c>
      <c r="F861" s="13">
        <v>0</v>
      </c>
      <c r="G861" s="13">
        <v>4000</v>
      </c>
      <c r="H861" s="13">
        <v>4000</v>
      </c>
    </row>
    <row r="862" spans="1:8" x14ac:dyDescent="0.25">
      <c r="A862" s="11"/>
      <c r="B862" s="11"/>
      <c r="C862" s="11"/>
      <c r="D862" s="12" t="s">
        <v>175</v>
      </c>
      <c r="E862" s="12" t="s">
        <v>176</v>
      </c>
      <c r="F862" s="13">
        <v>0</v>
      </c>
      <c r="G862" s="13">
        <v>14000</v>
      </c>
      <c r="H862" s="13">
        <v>14000</v>
      </c>
    </row>
    <row r="863" spans="1:8" x14ac:dyDescent="0.25">
      <c r="A863" s="11"/>
      <c r="B863" s="11"/>
      <c r="C863" s="11"/>
      <c r="D863" s="12" t="s">
        <v>187</v>
      </c>
      <c r="E863" s="12" t="s">
        <v>188</v>
      </c>
      <c r="F863" s="13">
        <f>+F864</f>
        <v>0</v>
      </c>
      <c r="G863" s="13">
        <f>+G864</f>
        <v>339000</v>
      </c>
      <c r="H863" s="13">
        <f>+H864</f>
        <v>339000</v>
      </c>
    </row>
    <row r="864" spans="1:8" x14ac:dyDescent="0.25">
      <c r="A864" s="11"/>
      <c r="B864" s="11"/>
      <c r="C864" s="11"/>
      <c r="D864" s="12" t="s">
        <v>189</v>
      </c>
      <c r="E864" s="12" t="s">
        <v>190</v>
      </c>
      <c r="F864" s="13">
        <f>+F865+F866</f>
        <v>0</v>
      </c>
      <c r="G864" s="13">
        <f>+G865+G866</f>
        <v>339000</v>
      </c>
      <c r="H864" s="13">
        <f>+H865+H866</f>
        <v>339000</v>
      </c>
    </row>
    <row r="865" spans="1:8" x14ac:dyDescent="0.25">
      <c r="A865" s="11"/>
      <c r="B865" s="11"/>
      <c r="C865" s="11"/>
      <c r="D865" s="12" t="s">
        <v>696</v>
      </c>
      <c r="E865" s="12" t="s">
        <v>697</v>
      </c>
      <c r="F865" s="13">
        <v>0</v>
      </c>
      <c r="G865" s="13">
        <v>244000</v>
      </c>
      <c r="H865" s="13">
        <v>244000</v>
      </c>
    </row>
    <row r="866" spans="1:8" x14ac:dyDescent="0.25">
      <c r="A866" s="11"/>
      <c r="B866" s="11"/>
      <c r="C866" s="11"/>
      <c r="D866" s="12" t="s">
        <v>295</v>
      </c>
      <c r="E866" s="12" t="s">
        <v>296</v>
      </c>
      <c r="F866" s="13">
        <v>0</v>
      </c>
      <c r="G866" s="13">
        <v>95000</v>
      </c>
      <c r="H866" s="13">
        <v>95000</v>
      </c>
    </row>
    <row r="867" spans="1:8" x14ac:dyDescent="0.25">
      <c r="A867" s="8"/>
      <c r="B867" s="9" t="s">
        <v>746</v>
      </c>
      <c r="C867" s="8"/>
      <c r="D867" s="8"/>
      <c r="E867" s="9" t="s">
        <v>747</v>
      </c>
      <c r="F867" s="10">
        <f>+F868</f>
        <v>4465.2</v>
      </c>
      <c r="G867" s="10">
        <f>+G868</f>
        <v>23060</v>
      </c>
      <c r="H867" s="10">
        <f>+H868</f>
        <v>28060</v>
      </c>
    </row>
    <row r="868" spans="1:8" x14ac:dyDescent="0.25">
      <c r="A868" s="11"/>
      <c r="B868" s="12" t="s">
        <v>748</v>
      </c>
      <c r="C868" s="11"/>
      <c r="D868" s="11"/>
      <c r="E868" s="12" t="s">
        <v>749</v>
      </c>
      <c r="F868" s="13">
        <f>+F869</f>
        <v>4465.2</v>
      </c>
      <c r="G868" s="13">
        <f>+G869</f>
        <v>23060</v>
      </c>
      <c r="H868" s="13">
        <f>+H869</f>
        <v>28060</v>
      </c>
    </row>
    <row r="869" spans="1:8" x14ac:dyDescent="0.25">
      <c r="A869" s="14"/>
      <c r="B869" s="14"/>
      <c r="C869" s="15" t="s">
        <v>750</v>
      </c>
      <c r="D869" s="14"/>
      <c r="E869" s="15" t="s">
        <v>751</v>
      </c>
      <c r="F869" s="16">
        <f>+F870+F873</f>
        <v>4465.2</v>
      </c>
      <c r="G869" s="16">
        <f>+G870+G873</f>
        <v>23060</v>
      </c>
      <c r="H869" s="16">
        <f>+H870+H873</f>
        <v>28060</v>
      </c>
    </row>
    <row r="870" spans="1:8" x14ac:dyDescent="0.25">
      <c r="A870" s="11"/>
      <c r="B870" s="11"/>
      <c r="C870" s="11"/>
      <c r="D870" s="12" t="s">
        <v>165</v>
      </c>
      <c r="E870" s="12" t="s">
        <v>166</v>
      </c>
      <c r="F870" s="13">
        <f>+F871</f>
        <v>4465.2</v>
      </c>
      <c r="G870" s="13">
        <f>+G871</f>
        <v>0</v>
      </c>
      <c r="H870" s="13">
        <f>+H871</f>
        <v>0</v>
      </c>
    </row>
    <row r="871" spans="1:8" x14ac:dyDescent="0.25">
      <c r="A871" s="11"/>
      <c r="B871" s="11"/>
      <c r="C871" s="11"/>
      <c r="D871" s="12" t="s">
        <v>167</v>
      </c>
      <c r="E871" s="12" t="s">
        <v>168</v>
      </c>
      <c r="F871" s="13">
        <f>+F872</f>
        <v>4465.2</v>
      </c>
      <c r="G871" s="13">
        <f>+G872</f>
        <v>0</v>
      </c>
      <c r="H871" s="13">
        <f>+H872</f>
        <v>0</v>
      </c>
    </row>
    <row r="872" spans="1:8" x14ac:dyDescent="0.25">
      <c r="A872" s="11"/>
      <c r="B872" s="11"/>
      <c r="C872" s="11"/>
      <c r="D872" s="12" t="s">
        <v>175</v>
      </c>
      <c r="E872" s="12" t="s">
        <v>176</v>
      </c>
      <c r="F872" s="13">
        <v>4465.2</v>
      </c>
      <c r="G872" s="13">
        <v>0</v>
      </c>
      <c r="H872" s="13">
        <v>0</v>
      </c>
    </row>
    <row r="873" spans="1:8" x14ac:dyDescent="0.25">
      <c r="A873" s="11"/>
      <c r="B873" s="11"/>
      <c r="C873" s="11"/>
      <c r="D873" s="12" t="s">
        <v>187</v>
      </c>
      <c r="E873" s="12" t="s">
        <v>188</v>
      </c>
      <c r="F873" s="13">
        <f>+F874</f>
        <v>0</v>
      </c>
      <c r="G873" s="13">
        <f>+G874</f>
        <v>23060</v>
      </c>
      <c r="H873" s="13">
        <f>+H874</f>
        <v>28060</v>
      </c>
    </row>
    <row r="874" spans="1:8" x14ac:dyDescent="0.25">
      <c r="A874" s="11"/>
      <c r="B874" s="11"/>
      <c r="C874" s="11"/>
      <c r="D874" s="12" t="s">
        <v>189</v>
      </c>
      <c r="E874" s="12" t="s">
        <v>190</v>
      </c>
      <c r="F874" s="13">
        <f>+F875</f>
        <v>0</v>
      </c>
      <c r="G874" s="13">
        <f>+G875</f>
        <v>23060</v>
      </c>
      <c r="H874" s="13">
        <f>+H875</f>
        <v>28060</v>
      </c>
    </row>
    <row r="875" spans="1:8" x14ac:dyDescent="0.25">
      <c r="A875" s="11"/>
      <c r="B875" s="11"/>
      <c r="C875" s="11"/>
      <c r="D875" s="12" t="s">
        <v>295</v>
      </c>
      <c r="E875" s="12" t="s">
        <v>296</v>
      </c>
      <c r="F875" s="13">
        <v>0</v>
      </c>
      <c r="G875" s="13">
        <v>23060</v>
      </c>
      <c r="H875" s="13">
        <v>28060</v>
      </c>
    </row>
    <row r="876" spans="1:8" x14ac:dyDescent="0.25">
      <c r="A876" s="3"/>
      <c r="B876" s="2" t="s">
        <v>752</v>
      </c>
      <c r="C876" s="3"/>
      <c r="D876" s="3"/>
      <c r="E876" s="2" t="s">
        <v>753</v>
      </c>
      <c r="F876" s="4">
        <f>+F877+F895+F936+F954</f>
        <v>1953424.48</v>
      </c>
      <c r="G876" s="4">
        <f>+G877+G895+G936+G954</f>
        <v>1960906.54</v>
      </c>
      <c r="H876" s="4">
        <f>+H877+H895+H936+H954</f>
        <v>1959524.41</v>
      </c>
    </row>
    <row r="877" spans="1:8" x14ac:dyDescent="0.25">
      <c r="A877" s="8"/>
      <c r="B877" s="9" t="s">
        <v>754</v>
      </c>
      <c r="C877" s="8"/>
      <c r="D877" s="8"/>
      <c r="E877" s="9" t="s">
        <v>755</v>
      </c>
      <c r="F877" s="10">
        <f>+F878+F885</f>
        <v>35474.630000000005</v>
      </c>
      <c r="G877" s="10">
        <f>+G878+G885</f>
        <v>40589.949999999997</v>
      </c>
      <c r="H877" s="10">
        <f>+H878+H885</f>
        <v>73672.2</v>
      </c>
    </row>
    <row r="878" spans="1:8" x14ac:dyDescent="0.25">
      <c r="A878" s="11"/>
      <c r="B878" s="12" t="s">
        <v>756</v>
      </c>
      <c r="C878" s="11"/>
      <c r="D878" s="11"/>
      <c r="E878" s="12" t="s">
        <v>757</v>
      </c>
      <c r="F878" s="13">
        <f>+F879</f>
        <v>19465.650000000001</v>
      </c>
      <c r="G878" s="13">
        <f>+G879</f>
        <v>19465.64</v>
      </c>
      <c r="H878" s="13">
        <f>+H879</f>
        <v>40000</v>
      </c>
    </row>
    <row r="879" spans="1:8" x14ac:dyDescent="0.25">
      <c r="A879" s="14"/>
      <c r="B879" s="14"/>
      <c r="C879" s="15" t="s">
        <v>758</v>
      </c>
      <c r="D879" s="14"/>
      <c r="E879" s="15" t="s">
        <v>759</v>
      </c>
      <c r="F879" s="16">
        <f>+F880</f>
        <v>19465.650000000001</v>
      </c>
      <c r="G879" s="16">
        <f>+G880</f>
        <v>19465.64</v>
      </c>
      <c r="H879" s="16">
        <f>+H880</f>
        <v>40000</v>
      </c>
    </row>
    <row r="880" spans="1:8" x14ac:dyDescent="0.25">
      <c r="A880" s="11"/>
      <c r="B880" s="11"/>
      <c r="C880" s="11"/>
      <c r="D880" s="12" t="s">
        <v>165</v>
      </c>
      <c r="E880" s="12" t="s">
        <v>166</v>
      </c>
      <c r="F880" s="13">
        <f>+F881</f>
        <v>19465.650000000001</v>
      </c>
      <c r="G880" s="13">
        <f>+G881</f>
        <v>19465.64</v>
      </c>
      <c r="H880" s="13">
        <f>+H881</f>
        <v>40000</v>
      </c>
    </row>
    <row r="881" spans="1:8" x14ac:dyDescent="0.25">
      <c r="A881" s="11"/>
      <c r="B881" s="11"/>
      <c r="C881" s="11"/>
      <c r="D881" s="12" t="s">
        <v>167</v>
      </c>
      <c r="E881" s="12" t="s">
        <v>168</v>
      </c>
      <c r="F881" s="13">
        <f>+F882+F883+F884</f>
        <v>19465.650000000001</v>
      </c>
      <c r="G881" s="13">
        <f>+G882+G883+G884</f>
        <v>19465.64</v>
      </c>
      <c r="H881" s="13">
        <f>+H882+H883+H884</f>
        <v>40000</v>
      </c>
    </row>
    <row r="882" spans="1:8" x14ac:dyDescent="0.25">
      <c r="A882" s="11"/>
      <c r="B882" s="11"/>
      <c r="C882" s="11"/>
      <c r="D882" s="12" t="s">
        <v>302</v>
      </c>
      <c r="E882" s="12" t="s">
        <v>303</v>
      </c>
      <c r="F882" s="13">
        <v>2856.63</v>
      </c>
      <c r="G882" s="13">
        <v>2856.62</v>
      </c>
      <c r="H882" s="13">
        <v>15000</v>
      </c>
    </row>
    <row r="883" spans="1:8" x14ac:dyDescent="0.25">
      <c r="A883" s="11"/>
      <c r="B883" s="11"/>
      <c r="C883" s="11"/>
      <c r="D883" s="12" t="s">
        <v>362</v>
      </c>
      <c r="E883" s="12" t="s">
        <v>363</v>
      </c>
      <c r="F883" s="13">
        <v>16609.02</v>
      </c>
      <c r="G883" s="13">
        <v>16609.02</v>
      </c>
      <c r="H883" s="13">
        <v>20000</v>
      </c>
    </row>
    <row r="884" spans="1:8" x14ac:dyDescent="0.25">
      <c r="A884" s="11"/>
      <c r="B884" s="11"/>
      <c r="C884" s="11"/>
      <c r="D884" s="12" t="s">
        <v>175</v>
      </c>
      <c r="E884" s="12" t="s">
        <v>176</v>
      </c>
      <c r="F884" s="13">
        <v>0</v>
      </c>
      <c r="G884" s="13">
        <v>0</v>
      </c>
      <c r="H884" s="13">
        <v>5000</v>
      </c>
    </row>
    <row r="885" spans="1:8" x14ac:dyDescent="0.25">
      <c r="A885" s="11"/>
      <c r="B885" s="12" t="s">
        <v>760</v>
      </c>
      <c r="C885" s="11"/>
      <c r="D885" s="11"/>
      <c r="E885" s="12" t="s">
        <v>761</v>
      </c>
      <c r="F885" s="13">
        <f>+F886+F890</f>
        <v>16008.98</v>
      </c>
      <c r="G885" s="13">
        <f>+G886+G890</f>
        <v>21124.31</v>
      </c>
      <c r="H885" s="13">
        <f>+H886+H890</f>
        <v>33672.199999999997</v>
      </c>
    </row>
    <row r="886" spans="1:8" x14ac:dyDescent="0.25">
      <c r="A886" s="14"/>
      <c r="B886" s="14"/>
      <c r="C886" s="15" t="s">
        <v>762</v>
      </c>
      <c r="D886" s="14"/>
      <c r="E886" s="15" t="s">
        <v>763</v>
      </c>
      <c r="F886" s="16">
        <f>+F887</f>
        <v>13812.98</v>
      </c>
      <c r="G886" s="16">
        <f>+G887</f>
        <v>18928.310000000001</v>
      </c>
      <c r="H886" s="16">
        <f>+H887</f>
        <v>30000</v>
      </c>
    </row>
    <row r="887" spans="1:8" x14ac:dyDescent="0.25">
      <c r="A887" s="11"/>
      <c r="B887" s="11"/>
      <c r="C887" s="11"/>
      <c r="D887" s="12" t="s">
        <v>165</v>
      </c>
      <c r="E887" s="12" t="s">
        <v>166</v>
      </c>
      <c r="F887" s="13">
        <f>+F888</f>
        <v>13812.98</v>
      </c>
      <c r="G887" s="13">
        <f>+G888</f>
        <v>18928.310000000001</v>
      </c>
      <c r="H887" s="13">
        <f>+H888</f>
        <v>30000</v>
      </c>
    </row>
    <row r="888" spans="1:8" x14ac:dyDescent="0.25">
      <c r="A888" s="11"/>
      <c r="B888" s="11"/>
      <c r="C888" s="11"/>
      <c r="D888" s="12" t="s">
        <v>167</v>
      </c>
      <c r="E888" s="12" t="s">
        <v>168</v>
      </c>
      <c r="F888" s="13">
        <f>+F889</f>
        <v>13812.98</v>
      </c>
      <c r="G888" s="13">
        <f>+G889</f>
        <v>18928.310000000001</v>
      </c>
      <c r="H888" s="13">
        <f>+H889</f>
        <v>30000</v>
      </c>
    </row>
    <row r="889" spans="1:8" x14ac:dyDescent="0.25">
      <c r="A889" s="11"/>
      <c r="B889" s="11"/>
      <c r="C889" s="11"/>
      <c r="D889" s="12" t="s">
        <v>253</v>
      </c>
      <c r="E889" s="12" t="s">
        <v>254</v>
      </c>
      <c r="F889" s="13">
        <v>13812.98</v>
      </c>
      <c r="G889" s="13">
        <v>18928.310000000001</v>
      </c>
      <c r="H889" s="13">
        <v>30000</v>
      </c>
    </row>
    <row r="890" spans="1:8" x14ac:dyDescent="0.25">
      <c r="A890" s="14"/>
      <c r="B890" s="14"/>
      <c r="C890" s="15" t="s">
        <v>764</v>
      </c>
      <c r="D890" s="14"/>
      <c r="E890" s="15" t="s">
        <v>765</v>
      </c>
      <c r="F890" s="16">
        <f>+F891</f>
        <v>2196</v>
      </c>
      <c r="G890" s="16">
        <f>+G891</f>
        <v>2196</v>
      </c>
      <c r="H890" s="16">
        <f>+H891</f>
        <v>3672.2</v>
      </c>
    </row>
    <row r="891" spans="1:8" x14ac:dyDescent="0.25">
      <c r="A891" s="11"/>
      <c r="B891" s="11"/>
      <c r="C891" s="11"/>
      <c r="D891" s="12" t="s">
        <v>165</v>
      </c>
      <c r="E891" s="12" t="s">
        <v>166</v>
      </c>
      <c r="F891" s="13">
        <f>+F892</f>
        <v>2196</v>
      </c>
      <c r="G891" s="13">
        <f>+G892</f>
        <v>2196</v>
      </c>
      <c r="H891" s="13">
        <f>+H892</f>
        <v>3672.2</v>
      </c>
    </row>
    <row r="892" spans="1:8" x14ac:dyDescent="0.25">
      <c r="A892" s="11"/>
      <c r="B892" s="11"/>
      <c r="C892" s="11"/>
      <c r="D892" s="12" t="s">
        <v>167</v>
      </c>
      <c r="E892" s="12" t="s">
        <v>168</v>
      </c>
      <c r="F892" s="13">
        <f>+F893+F894</f>
        <v>2196</v>
      </c>
      <c r="G892" s="13">
        <f>+G893+G894</f>
        <v>2196</v>
      </c>
      <c r="H892" s="13">
        <f>+H893+H894</f>
        <v>3672.2</v>
      </c>
    </row>
    <row r="893" spans="1:8" x14ac:dyDescent="0.25">
      <c r="A893" s="11"/>
      <c r="B893" s="11"/>
      <c r="C893" s="11"/>
      <c r="D893" s="12" t="s">
        <v>302</v>
      </c>
      <c r="E893" s="12" t="s">
        <v>303</v>
      </c>
      <c r="F893" s="13">
        <v>2196</v>
      </c>
      <c r="G893" s="13">
        <v>0</v>
      </c>
      <c r="H893" s="13">
        <v>0</v>
      </c>
    </row>
    <row r="894" spans="1:8" x14ac:dyDescent="0.25">
      <c r="A894" s="11"/>
      <c r="B894" s="11"/>
      <c r="C894" s="11"/>
      <c r="D894" s="12" t="s">
        <v>175</v>
      </c>
      <c r="E894" s="12" t="s">
        <v>176</v>
      </c>
      <c r="F894" s="13">
        <v>0</v>
      </c>
      <c r="G894" s="13">
        <v>2196</v>
      </c>
      <c r="H894" s="13">
        <v>3672.2</v>
      </c>
    </row>
    <row r="895" spans="1:8" x14ac:dyDescent="0.25">
      <c r="A895" s="8"/>
      <c r="B895" s="9" t="s">
        <v>766</v>
      </c>
      <c r="C895" s="8"/>
      <c r="D895" s="8"/>
      <c r="E895" s="9" t="s">
        <v>767</v>
      </c>
      <c r="F895" s="10">
        <f>+F896+F931</f>
        <v>1858364.08</v>
      </c>
      <c r="G895" s="10">
        <f>+G896+G931</f>
        <v>1858456.2400000002</v>
      </c>
      <c r="H895" s="10">
        <f>+H896+H931</f>
        <v>1725587.21</v>
      </c>
    </row>
    <row r="896" spans="1:8" x14ac:dyDescent="0.25">
      <c r="A896" s="11"/>
      <c r="B896" s="12" t="s">
        <v>768</v>
      </c>
      <c r="C896" s="11"/>
      <c r="D896" s="11"/>
      <c r="E896" s="12" t="s">
        <v>769</v>
      </c>
      <c r="F896" s="13">
        <f>+F897+F901+F913+F917+F922</f>
        <v>1849504.74</v>
      </c>
      <c r="G896" s="13">
        <f>+G897+G901+G913+G917+G922</f>
        <v>1849596.9000000001</v>
      </c>
      <c r="H896" s="13">
        <f>+H897+H901+H913+H917+H922</f>
        <v>1716727.8699999999</v>
      </c>
    </row>
    <row r="897" spans="1:8" x14ac:dyDescent="0.25">
      <c r="A897" s="14"/>
      <c r="B897" s="14"/>
      <c r="C897" s="15" t="s">
        <v>770</v>
      </c>
      <c r="D897" s="14"/>
      <c r="E897" s="15" t="s">
        <v>771</v>
      </c>
      <c r="F897" s="16">
        <f>+F898</f>
        <v>5026.2</v>
      </c>
      <c r="G897" s="16">
        <f>+G898</f>
        <v>5118.3500000000004</v>
      </c>
      <c r="H897" s="16">
        <f>+H898</f>
        <v>7560</v>
      </c>
    </row>
    <row r="898" spans="1:8" x14ac:dyDescent="0.25">
      <c r="A898" s="11"/>
      <c r="B898" s="11"/>
      <c r="C898" s="11"/>
      <c r="D898" s="12" t="s">
        <v>165</v>
      </c>
      <c r="E898" s="12" t="s">
        <v>166</v>
      </c>
      <c r="F898" s="13">
        <f>+F899</f>
        <v>5026.2</v>
      </c>
      <c r="G898" s="13">
        <f>+G899</f>
        <v>5118.3500000000004</v>
      </c>
      <c r="H898" s="13">
        <f>+H899</f>
        <v>7560</v>
      </c>
    </row>
    <row r="899" spans="1:8" x14ac:dyDescent="0.25">
      <c r="A899" s="11"/>
      <c r="B899" s="11"/>
      <c r="C899" s="11"/>
      <c r="D899" s="12" t="s">
        <v>167</v>
      </c>
      <c r="E899" s="12" t="s">
        <v>168</v>
      </c>
      <c r="F899" s="13">
        <f>+F900</f>
        <v>5026.2</v>
      </c>
      <c r="G899" s="13">
        <f>+G900</f>
        <v>5118.3500000000004</v>
      </c>
      <c r="H899" s="13">
        <f>+H900</f>
        <v>7560</v>
      </c>
    </row>
    <row r="900" spans="1:8" x14ac:dyDescent="0.25">
      <c r="A900" s="11"/>
      <c r="B900" s="11"/>
      <c r="C900" s="11"/>
      <c r="D900" s="12" t="s">
        <v>253</v>
      </c>
      <c r="E900" s="12" t="s">
        <v>254</v>
      </c>
      <c r="F900" s="13">
        <v>5026.2</v>
      </c>
      <c r="G900" s="13">
        <v>5118.3500000000004</v>
      </c>
      <c r="H900" s="13">
        <v>7560</v>
      </c>
    </row>
    <row r="901" spans="1:8" x14ac:dyDescent="0.25">
      <c r="A901" s="14"/>
      <c r="B901" s="14"/>
      <c r="C901" s="15" t="s">
        <v>772</v>
      </c>
      <c r="D901" s="14"/>
      <c r="E901" s="15" t="s">
        <v>773</v>
      </c>
      <c r="F901" s="16">
        <f>+F902+F907</f>
        <v>1796546.54</v>
      </c>
      <c r="G901" s="16">
        <f>+G902+G907</f>
        <v>1796546.54</v>
      </c>
      <c r="H901" s="16">
        <f>+H902+H907</f>
        <v>1666800.89</v>
      </c>
    </row>
    <row r="902" spans="1:8" x14ac:dyDescent="0.25">
      <c r="A902" s="11"/>
      <c r="B902" s="11"/>
      <c r="C902" s="11"/>
      <c r="D902" s="12" t="s">
        <v>165</v>
      </c>
      <c r="E902" s="12" t="s">
        <v>166</v>
      </c>
      <c r="F902" s="13">
        <f>+F903</f>
        <v>29084.14</v>
      </c>
      <c r="G902" s="13">
        <f>+G903</f>
        <v>0</v>
      </c>
      <c r="H902" s="13">
        <f>+H903</f>
        <v>0</v>
      </c>
    </row>
    <row r="903" spans="1:8" x14ac:dyDescent="0.25">
      <c r="A903" s="11"/>
      <c r="B903" s="11"/>
      <c r="C903" s="11"/>
      <c r="D903" s="12" t="s">
        <v>167</v>
      </c>
      <c r="E903" s="12" t="s">
        <v>168</v>
      </c>
      <c r="F903" s="13">
        <f>+F904+F905+F906</f>
        <v>29084.14</v>
      </c>
      <c r="G903" s="13">
        <f>+G904+G905+G906</f>
        <v>0</v>
      </c>
      <c r="H903" s="13">
        <f>+H904+H905+H906</f>
        <v>0</v>
      </c>
    </row>
    <row r="904" spans="1:8" x14ac:dyDescent="0.25">
      <c r="A904" s="11"/>
      <c r="B904" s="11"/>
      <c r="C904" s="11"/>
      <c r="D904" s="12" t="s">
        <v>253</v>
      </c>
      <c r="E904" s="12" t="s">
        <v>254</v>
      </c>
      <c r="F904" s="13">
        <v>10800</v>
      </c>
      <c r="G904" s="13">
        <v>0</v>
      </c>
      <c r="H904" s="13">
        <v>0</v>
      </c>
    </row>
    <row r="905" spans="1:8" x14ac:dyDescent="0.25">
      <c r="A905" s="11"/>
      <c r="B905" s="11"/>
      <c r="C905" s="11"/>
      <c r="D905" s="12" t="s">
        <v>271</v>
      </c>
      <c r="E905" s="12" t="s">
        <v>272</v>
      </c>
      <c r="F905" s="13">
        <v>2912.14</v>
      </c>
      <c r="G905" s="13">
        <v>0</v>
      </c>
      <c r="H905" s="13">
        <v>0</v>
      </c>
    </row>
    <row r="906" spans="1:8" x14ac:dyDescent="0.25">
      <c r="A906" s="11"/>
      <c r="B906" s="11"/>
      <c r="C906" s="11"/>
      <c r="D906" s="12" t="s">
        <v>175</v>
      </c>
      <c r="E906" s="12" t="s">
        <v>176</v>
      </c>
      <c r="F906" s="13">
        <v>15372</v>
      </c>
      <c r="G906" s="13">
        <v>0</v>
      </c>
      <c r="H906" s="13">
        <v>0</v>
      </c>
    </row>
    <row r="907" spans="1:8" x14ac:dyDescent="0.25">
      <c r="A907" s="11"/>
      <c r="B907" s="11"/>
      <c r="C907" s="11"/>
      <c r="D907" s="12" t="s">
        <v>187</v>
      </c>
      <c r="E907" s="12" t="s">
        <v>188</v>
      </c>
      <c r="F907" s="13">
        <f>+F908</f>
        <v>1767462.4000000001</v>
      </c>
      <c r="G907" s="13">
        <f>+G908</f>
        <v>1796546.54</v>
      </c>
      <c r="H907" s="13">
        <f>+H908</f>
        <v>1666800.89</v>
      </c>
    </row>
    <row r="908" spans="1:8" x14ac:dyDescent="0.25">
      <c r="A908" s="11"/>
      <c r="B908" s="11"/>
      <c r="C908" s="11"/>
      <c r="D908" s="12" t="s">
        <v>189</v>
      </c>
      <c r="E908" s="12" t="s">
        <v>190</v>
      </c>
      <c r="F908" s="13">
        <f>+F909+F910+F911+F912</f>
        <v>1767462.4000000001</v>
      </c>
      <c r="G908" s="13">
        <f>+G909+G910+G911+G912</f>
        <v>1796546.54</v>
      </c>
      <c r="H908" s="13">
        <f>+H909+H910+H911+H912</f>
        <v>1666800.89</v>
      </c>
    </row>
    <row r="909" spans="1:8" x14ac:dyDescent="0.25">
      <c r="A909" s="11"/>
      <c r="B909" s="11"/>
      <c r="C909" s="11"/>
      <c r="D909" s="12" t="s">
        <v>614</v>
      </c>
      <c r="E909" s="12" t="s">
        <v>615</v>
      </c>
      <c r="F909" s="13">
        <v>1706228.55</v>
      </c>
      <c r="G909" s="13">
        <v>1587621.23</v>
      </c>
      <c r="H909" s="13">
        <v>1460364.42</v>
      </c>
    </row>
    <row r="910" spans="1:8" x14ac:dyDescent="0.25">
      <c r="A910" s="11"/>
      <c r="B910" s="11"/>
      <c r="C910" s="11"/>
      <c r="D910" s="12" t="s">
        <v>568</v>
      </c>
      <c r="E910" s="12" t="s">
        <v>569</v>
      </c>
      <c r="F910" s="13">
        <v>0</v>
      </c>
      <c r="G910" s="13">
        <v>196436.47</v>
      </c>
      <c r="H910" s="13">
        <v>196436.47</v>
      </c>
    </row>
    <row r="911" spans="1:8" x14ac:dyDescent="0.25">
      <c r="A911" s="11"/>
      <c r="B911" s="11"/>
      <c r="C911" s="11"/>
      <c r="D911" s="12" t="s">
        <v>626</v>
      </c>
      <c r="E911" s="12" t="s">
        <v>627</v>
      </c>
      <c r="F911" s="13">
        <v>61233.85</v>
      </c>
      <c r="G911" s="13">
        <v>2488.84</v>
      </c>
      <c r="H911" s="13">
        <v>0</v>
      </c>
    </row>
    <row r="912" spans="1:8" x14ac:dyDescent="0.25">
      <c r="A912" s="11"/>
      <c r="B912" s="11"/>
      <c r="C912" s="11"/>
      <c r="D912" s="12" t="s">
        <v>295</v>
      </c>
      <c r="E912" s="12" t="s">
        <v>296</v>
      </c>
      <c r="F912" s="13">
        <v>0</v>
      </c>
      <c r="G912" s="13">
        <v>10000</v>
      </c>
      <c r="H912" s="13">
        <v>10000</v>
      </c>
    </row>
    <row r="913" spans="1:8" x14ac:dyDescent="0.25">
      <c r="A913" s="14"/>
      <c r="B913" s="14"/>
      <c r="C913" s="15" t="s">
        <v>774</v>
      </c>
      <c r="D913" s="14"/>
      <c r="E913" s="15" t="s">
        <v>775</v>
      </c>
      <c r="F913" s="16">
        <f>+F914</f>
        <v>0</v>
      </c>
      <c r="G913" s="16">
        <f>+G914</f>
        <v>0</v>
      </c>
      <c r="H913" s="16">
        <f>+H914</f>
        <v>2000</v>
      </c>
    </row>
    <row r="914" spans="1:8" x14ac:dyDescent="0.25">
      <c r="A914" s="11"/>
      <c r="B914" s="11"/>
      <c r="C914" s="11"/>
      <c r="D914" s="12" t="s">
        <v>187</v>
      </c>
      <c r="E914" s="12" t="s">
        <v>188</v>
      </c>
      <c r="F914" s="13">
        <f>+F915</f>
        <v>0</v>
      </c>
      <c r="G914" s="13">
        <f>+G915</f>
        <v>0</v>
      </c>
      <c r="H914" s="13">
        <f>+H915</f>
        <v>2000</v>
      </c>
    </row>
    <row r="915" spans="1:8" x14ac:dyDescent="0.25">
      <c r="A915" s="11"/>
      <c r="B915" s="11"/>
      <c r="C915" s="11"/>
      <c r="D915" s="12" t="s">
        <v>189</v>
      </c>
      <c r="E915" s="12" t="s">
        <v>190</v>
      </c>
      <c r="F915" s="13">
        <f>+F916</f>
        <v>0</v>
      </c>
      <c r="G915" s="13">
        <f>+G916</f>
        <v>0</v>
      </c>
      <c r="H915" s="13">
        <f>+H916</f>
        <v>2000</v>
      </c>
    </row>
    <row r="916" spans="1:8" x14ac:dyDescent="0.25">
      <c r="A916" s="11"/>
      <c r="B916" s="11"/>
      <c r="C916" s="11"/>
      <c r="D916" s="12" t="s">
        <v>600</v>
      </c>
      <c r="E916" s="12" t="s">
        <v>601</v>
      </c>
      <c r="F916" s="13">
        <v>0</v>
      </c>
      <c r="G916" s="13">
        <v>0</v>
      </c>
      <c r="H916" s="13">
        <v>2000</v>
      </c>
    </row>
    <row r="917" spans="1:8" x14ac:dyDescent="0.25">
      <c r="A917" s="14"/>
      <c r="B917" s="14"/>
      <c r="C917" s="15" t="s">
        <v>776</v>
      </c>
      <c r="D917" s="14"/>
      <c r="E917" s="15" t="s">
        <v>777</v>
      </c>
      <c r="F917" s="16">
        <f>+F918</f>
        <v>19480.27</v>
      </c>
      <c r="G917" s="16">
        <f>+G918</f>
        <v>19480.28</v>
      </c>
      <c r="H917" s="16">
        <f>+H918</f>
        <v>15366.98</v>
      </c>
    </row>
    <row r="918" spans="1:8" x14ac:dyDescent="0.25">
      <c r="A918" s="11"/>
      <c r="B918" s="11"/>
      <c r="C918" s="11"/>
      <c r="D918" s="12" t="s">
        <v>187</v>
      </c>
      <c r="E918" s="12" t="s">
        <v>188</v>
      </c>
      <c r="F918" s="13">
        <f>+F919</f>
        <v>19480.27</v>
      </c>
      <c r="G918" s="13">
        <f>+G919</f>
        <v>19480.28</v>
      </c>
      <c r="H918" s="13">
        <f>+H919</f>
        <v>15366.98</v>
      </c>
    </row>
    <row r="919" spans="1:8" x14ac:dyDescent="0.25">
      <c r="A919" s="11"/>
      <c r="B919" s="11"/>
      <c r="C919" s="11"/>
      <c r="D919" s="12" t="s">
        <v>189</v>
      </c>
      <c r="E919" s="12" t="s">
        <v>190</v>
      </c>
      <c r="F919" s="13">
        <f>+F920+F921</f>
        <v>19480.27</v>
      </c>
      <c r="G919" s="13">
        <f>+G920+G921</f>
        <v>19480.28</v>
      </c>
      <c r="H919" s="13">
        <f>+H920+H921</f>
        <v>15366.98</v>
      </c>
    </row>
    <row r="920" spans="1:8" x14ac:dyDescent="0.25">
      <c r="A920" s="11"/>
      <c r="B920" s="11"/>
      <c r="C920" s="11"/>
      <c r="D920" s="12" t="s">
        <v>568</v>
      </c>
      <c r="E920" s="12" t="s">
        <v>569</v>
      </c>
      <c r="F920" s="13">
        <v>4113.29</v>
      </c>
      <c r="G920" s="13">
        <v>0</v>
      </c>
      <c r="H920" s="13">
        <v>0</v>
      </c>
    </row>
    <row r="921" spans="1:8" x14ac:dyDescent="0.25">
      <c r="A921" s="11"/>
      <c r="B921" s="11"/>
      <c r="C921" s="11"/>
      <c r="D921" s="12" t="s">
        <v>600</v>
      </c>
      <c r="E921" s="12" t="s">
        <v>601</v>
      </c>
      <c r="F921" s="13">
        <v>15366.98</v>
      </c>
      <c r="G921" s="13">
        <v>19480.28</v>
      </c>
      <c r="H921" s="13">
        <v>15366.98</v>
      </c>
    </row>
    <row r="922" spans="1:8" x14ac:dyDescent="0.25">
      <c r="A922" s="14"/>
      <c r="B922" s="14"/>
      <c r="C922" s="15" t="s">
        <v>778</v>
      </c>
      <c r="D922" s="14"/>
      <c r="E922" s="15" t="s">
        <v>779</v>
      </c>
      <c r="F922" s="16">
        <f>+F923+F926</f>
        <v>28451.730000000003</v>
      </c>
      <c r="G922" s="16">
        <f>+G923+G926</f>
        <v>28451.73</v>
      </c>
      <c r="H922" s="16">
        <f>+H923+H926</f>
        <v>25000</v>
      </c>
    </row>
    <row r="923" spans="1:8" x14ac:dyDescent="0.25">
      <c r="A923" s="11"/>
      <c r="B923" s="11"/>
      <c r="C923" s="11"/>
      <c r="D923" s="12" t="s">
        <v>165</v>
      </c>
      <c r="E923" s="12" t="s">
        <v>166</v>
      </c>
      <c r="F923" s="13">
        <f>+F924</f>
        <v>1986.65</v>
      </c>
      <c r="G923" s="13">
        <f>+G924</f>
        <v>0</v>
      </c>
      <c r="H923" s="13">
        <f>+H924</f>
        <v>0</v>
      </c>
    </row>
    <row r="924" spans="1:8" x14ac:dyDescent="0.25">
      <c r="A924" s="11"/>
      <c r="B924" s="11"/>
      <c r="C924" s="11"/>
      <c r="D924" s="12" t="s">
        <v>167</v>
      </c>
      <c r="E924" s="12" t="s">
        <v>168</v>
      </c>
      <c r="F924" s="13">
        <f>+F925</f>
        <v>1986.65</v>
      </c>
      <c r="G924" s="13">
        <f>+G925</f>
        <v>0</v>
      </c>
      <c r="H924" s="13">
        <f>+H925</f>
        <v>0</v>
      </c>
    </row>
    <row r="925" spans="1:8" x14ac:dyDescent="0.25">
      <c r="A925" s="11"/>
      <c r="B925" s="11"/>
      <c r="C925" s="11"/>
      <c r="D925" s="12" t="s">
        <v>362</v>
      </c>
      <c r="E925" s="12" t="s">
        <v>363</v>
      </c>
      <c r="F925" s="13">
        <v>1986.65</v>
      </c>
      <c r="G925" s="13">
        <v>0</v>
      </c>
      <c r="H925" s="13">
        <v>0</v>
      </c>
    </row>
    <row r="926" spans="1:8" x14ac:dyDescent="0.25">
      <c r="A926" s="11"/>
      <c r="B926" s="11"/>
      <c r="C926" s="11"/>
      <c r="D926" s="12" t="s">
        <v>187</v>
      </c>
      <c r="E926" s="12" t="s">
        <v>188</v>
      </c>
      <c r="F926" s="13">
        <f>+F927</f>
        <v>26465.08</v>
      </c>
      <c r="G926" s="13">
        <f>+G927</f>
        <v>28451.73</v>
      </c>
      <c r="H926" s="13">
        <f>+H927</f>
        <v>25000</v>
      </c>
    </row>
    <row r="927" spans="1:8" x14ac:dyDescent="0.25">
      <c r="A927" s="11"/>
      <c r="B927" s="11"/>
      <c r="C927" s="11"/>
      <c r="D927" s="12" t="s">
        <v>189</v>
      </c>
      <c r="E927" s="12" t="s">
        <v>190</v>
      </c>
      <c r="F927" s="13">
        <f>+F928+F929+F930</f>
        <v>26465.08</v>
      </c>
      <c r="G927" s="13">
        <f>+G928+G929+G930</f>
        <v>28451.73</v>
      </c>
      <c r="H927" s="13">
        <f>+H928+H929+H930</f>
        <v>25000</v>
      </c>
    </row>
    <row r="928" spans="1:8" x14ac:dyDescent="0.25">
      <c r="A928" s="11"/>
      <c r="B928" s="11"/>
      <c r="C928" s="11"/>
      <c r="D928" s="12" t="s">
        <v>568</v>
      </c>
      <c r="E928" s="12" t="s">
        <v>569</v>
      </c>
      <c r="F928" s="13">
        <v>0</v>
      </c>
      <c r="G928" s="13">
        <v>27</v>
      </c>
      <c r="H928" s="13">
        <v>0</v>
      </c>
    </row>
    <row r="929" spans="1:8" x14ac:dyDescent="0.25">
      <c r="A929" s="11"/>
      <c r="B929" s="11"/>
      <c r="C929" s="11"/>
      <c r="D929" s="12" t="s">
        <v>600</v>
      </c>
      <c r="E929" s="12" t="s">
        <v>601</v>
      </c>
      <c r="F929" s="13">
        <v>26127.24</v>
      </c>
      <c r="G929" s="13">
        <v>28424.73</v>
      </c>
      <c r="H929" s="13">
        <v>25000</v>
      </c>
    </row>
    <row r="930" spans="1:8" x14ac:dyDescent="0.25">
      <c r="A930" s="11"/>
      <c r="B930" s="11"/>
      <c r="C930" s="11"/>
      <c r="D930" s="12" t="s">
        <v>626</v>
      </c>
      <c r="E930" s="12" t="s">
        <v>627</v>
      </c>
      <c r="F930" s="13">
        <v>337.84</v>
      </c>
      <c r="G930" s="13">
        <v>0</v>
      </c>
      <c r="H930" s="13">
        <v>0</v>
      </c>
    </row>
    <row r="931" spans="1:8" x14ac:dyDescent="0.25">
      <c r="A931" s="11"/>
      <c r="B931" s="12" t="s">
        <v>780</v>
      </c>
      <c r="C931" s="11"/>
      <c r="D931" s="11"/>
      <c r="E931" s="12" t="s">
        <v>781</v>
      </c>
      <c r="F931" s="13">
        <f>+F932</f>
        <v>8859.34</v>
      </c>
      <c r="G931" s="13">
        <f>+G932</f>
        <v>8859.34</v>
      </c>
      <c r="H931" s="13">
        <f>+H932</f>
        <v>8859.34</v>
      </c>
    </row>
    <row r="932" spans="1:8" x14ac:dyDescent="0.25">
      <c r="A932" s="14"/>
      <c r="B932" s="14"/>
      <c r="C932" s="15" t="s">
        <v>782</v>
      </c>
      <c r="D932" s="14"/>
      <c r="E932" s="15" t="s">
        <v>783</v>
      </c>
      <c r="F932" s="16">
        <f>+F933</f>
        <v>8859.34</v>
      </c>
      <c r="G932" s="16">
        <f>+G933</f>
        <v>8859.34</v>
      </c>
      <c r="H932" s="16">
        <f>+H933</f>
        <v>8859.34</v>
      </c>
    </row>
    <row r="933" spans="1:8" x14ac:dyDescent="0.25">
      <c r="A933" s="11"/>
      <c r="B933" s="11"/>
      <c r="C933" s="11"/>
      <c r="D933" s="12" t="s">
        <v>165</v>
      </c>
      <c r="E933" s="12" t="s">
        <v>166</v>
      </c>
      <c r="F933" s="13">
        <f>+F934</f>
        <v>8859.34</v>
      </c>
      <c r="G933" s="13">
        <f>+G934</f>
        <v>8859.34</v>
      </c>
      <c r="H933" s="13">
        <f>+H934</f>
        <v>8859.34</v>
      </c>
    </row>
    <row r="934" spans="1:8" x14ac:dyDescent="0.25">
      <c r="A934" s="11"/>
      <c r="B934" s="11"/>
      <c r="C934" s="11"/>
      <c r="D934" s="12" t="s">
        <v>167</v>
      </c>
      <c r="E934" s="12" t="s">
        <v>168</v>
      </c>
      <c r="F934" s="13">
        <f>+F935</f>
        <v>8859.34</v>
      </c>
      <c r="G934" s="13">
        <f>+G935</f>
        <v>8859.34</v>
      </c>
      <c r="H934" s="13">
        <f>+H935</f>
        <v>8859.34</v>
      </c>
    </row>
    <row r="935" spans="1:8" x14ac:dyDescent="0.25">
      <c r="A935" s="11"/>
      <c r="B935" s="11"/>
      <c r="C935" s="11"/>
      <c r="D935" s="12" t="s">
        <v>267</v>
      </c>
      <c r="E935" s="12" t="s">
        <v>268</v>
      </c>
      <c r="F935" s="13">
        <v>8859.34</v>
      </c>
      <c r="G935" s="13">
        <v>8859.34</v>
      </c>
      <c r="H935" s="13">
        <v>8859.34</v>
      </c>
    </row>
    <row r="936" spans="1:8" x14ac:dyDescent="0.25">
      <c r="A936" s="8"/>
      <c r="B936" s="9" t="s">
        <v>784</v>
      </c>
      <c r="C936" s="8"/>
      <c r="D936" s="8"/>
      <c r="E936" s="9" t="s">
        <v>785</v>
      </c>
      <c r="F936" s="10">
        <f>+F937+F942</f>
        <v>9654.5499999999993</v>
      </c>
      <c r="G936" s="10">
        <f>+G937+G942</f>
        <v>10096.709999999999</v>
      </c>
      <c r="H936" s="10">
        <f>+H937+H942</f>
        <v>80265</v>
      </c>
    </row>
    <row r="937" spans="1:8" x14ac:dyDescent="0.25">
      <c r="A937" s="11"/>
      <c r="B937" s="12" t="s">
        <v>786</v>
      </c>
      <c r="C937" s="11"/>
      <c r="D937" s="11"/>
      <c r="E937" s="12" t="s">
        <v>787</v>
      </c>
      <c r="F937" s="13">
        <f>+F938</f>
        <v>8578.58</v>
      </c>
      <c r="G937" s="13">
        <f>+G938</f>
        <v>8578.58</v>
      </c>
      <c r="H937" s="13">
        <f>+H938</f>
        <v>20000</v>
      </c>
    </row>
    <row r="938" spans="1:8" x14ac:dyDescent="0.25">
      <c r="A938" s="14"/>
      <c r="B938" s="14"/>
      <c r="C938" s="15" t="s">
        <v>788</v>
      </c>
      <c r="D938" s="14"/>
      <c r="E938" s="15" t="s">
        <v>789</v>
      </c>
      <c r="F938" s="16">
        <f>+F939</f>
        <v>8578.58</v>
      </c>
      <c r="G938" s="16">
        <f>+G939</f>
        <v>8578.58</v>
      </c>
      <c r="H938" s="16">
        <f>+H939</f>
        <v>20000</v>
      </c>
    </row>
    <row r="939" spans="1:8" x14ac:dyDescent="0.25">
      <c r="A939" s="11"/>
      <c r="B939" s="11"/>
      <c r="C939" s="11"/>
      <c r="D939" s="12" t="s">
        <v>179</v>
      </c>
      <c r="E939" s="12" t="s">
        <v>180</v>
      </c>
      <c r="F939" s="13">
        <f>+F940</f>
        <v>8578.58</v>
      </c>
      <c r="G939" s="13">
        <f>+G940</f>
        <v>8578.58</v>
      </c>
      <c r="H939" s="13">
        <f>+H940</f>
        <v>20000</v>
      </c>
    </row>
    <row r="940" spans="1:8" x14ac:dyDescent="0.25">
      <c r="A940" s="11"/>
      <c r="B940" s="11"/>
      <c r="C940" s="11"/>
      <c r="D940" s="12" t="s">
        <v>732</v>
      </c>
      <c r="E940" s="12" t="s">
        <v>733</v>
      </c>
      <c r="F940" s="13">
        <f>+F941</f>
        <v>8578.58</v>
      </c>
      <c r="G940" s="13">
        <f>+G941</f>
        <v>8578.58</v>
      </c>
      <c r="H940" s="13">
        <f>+H941</f>
        <v>20000</v>
      </c>
    </row>
    <row r="941" spans="1:8" x14ac:dyDescent="0.25">
      <c r="A941" s="11"/>
      <c r="B941" s="11"/>
      <c r="C941" s="11"/>
      <c r="D941" s="12" t="s">
        <v>734</v>
      </c>
      <c r="E941" s="12" t="s">
        <v>735</v>
      </c>
      <c r="F941" s="13">
        <v>8578.58</v>
      </c>
      <c r="G941" s="13">
        <v>8578.58</v>
      </c>
      <c r="H941" s="13">
        <v>20000</v>
      </c>
    </row>
    <row r="942" spans="1:8" x14ac:dyDescent="0.25">
      <c r="A942" s="11"/>
      <c r="B942" s="12" t="s">
        <v>790</v>
      </c>
      <c r="C942" s="11"/>
      <c r="D942" s="11"/>
      <c r="E942" s="12" t="s">
        <v>785</v>
      </c>
      <c r="F942" s="13">
        <f>+F943</f>
        <v>1075.97</v>
      </c>
      <c r="G942" s="13">
        <f>+G943</f>
        <v>1518.13</v>
      </c>
      <c r="H942" s="13">
        <f>+H943</f>
        <v>60265</v>
      </c>
    </row>
    <row r="943" spans="1:8" x14ac:dyDescent="0.25">
      <c r="A943" s="14"/>
      <c r="B943" s="14"/>
      <c r="C943" s="15" t="s">
        <v>791</v>
      </c>
      <c r="D943" s="14"/>
      <c r="E943" s="15" t="s">
        <v>792</v>
      </c>
      <c r="F943" s="16">
        <f>+F944+F951</f>
        <v>1075.97</v>
      </c>
      <c r="G943" s="16">
        <f>+G944+G951</f>
        <v>1518.13</v>
      </c>
      <c r="H943" s="16">
        <f>+H944+H951</f>
        <v>60265</v>
      </c>
    </row>
    <row r="944" spans="1:8" x14ac:dyDescent="0.25">
      <c r="A944" s="11"/>
      <c r="B944" s="11"/>
      <c r="C944" s="11"/>
      <c r="D944" s="12" t="s">
        <v>165</v>
      </c>
      <c r="E944" s="12" t="s">
        <v>166</v>
      </c>
      <c r="F944" s="13">
        <f>+F945</f>
        <v>1075.97</v>
      </c>
      <c r="G944" s="13">
        <f>+G945</f>
        <v>1237.53</v>
      </c>
      <c r="H944" s="13">
        <f>+H945</f>
        <v>2265</v>
      </c>
    </row>
    <row r="945" spans="1:8" x14ac:dyDescent="0.25">
      <c r="A945" s="11"/>
      <c r="B945" s="11"/>
      <c r="C945" s="11"/>
      <c r="D945" s="12" t="s">
        <v>167</v>
      </c>
      <c r="E945" s="12" t="s">
        <v>168</v>
      </c>
      <c r="F945" s="13">
        <f>+F946+F947+F948+F949+F950</f>
        <v>1075.97</v>
      </c>
      <c r="G945" s="13">
        <f>+G946+G947+G948+G949+G950</f>
        <v>1237.53</v>
      </c>
      <c r="H945" s="13">
        <f>+H946+H947+H948+H949+H950</f>
        <v>2265</v>
      </c>
    </row>
    <row r="946" spans="1:8" x14ac:dyDescent="0.25">
      <c r="A946" s="11"/>
      <c r="B946" s="11"/>
      <c r="C946" s="11"/>
      <c r="D946" s="12" t="s">
        <v>267</v>
      </c>
      <c r="E946" s="12" t="s">
        <v>268</v>
      </c>
      <c r="F946" s="13">
        <v>225.46</v>
      </c>
      <c r="G946" s="13">
        <v>0</v>
      </c>
      <c r="H946" s="13">
        <v>0</v>
      </c>
    </row>
    <row r="947" spans="1:8" x14ac:dyDescent="0.25">
      <c r="A947" s="11"/>
      <c r="B947" s="11"/>
      <c r="C947" s="11"/>
      <c r="D947" s="12" t="s">
        <v>362</v>
      </c>
      <c r="E947" s="12" t="s">
        <v>363</v>
      </c>
      <c r="F947" s="13">
        <v>0</v>
      </c>
      <c r="G947" s="13">
        <v>630</v>
      </c>
      <c r="H947" s="13">
        <v>630</v>
      </c>
    </row>
    <row r="948" spans="1:8" x14ac:dyDescent="0.25">
      <c r="A948" s="11"/>
      <c r="B948" s="11"/>
      <c r="C948" s="11"/>
      <c r="D948" s="12" t="s">
        <v>370</v>
      </c>
      <c r="E948" s="12" t="s">
        <v>371</v>
      </c>
      <c r="F948" s="13">
        <v>97.38</v>
      </c>
      <c r="G948" s="13">
        <v>35</v>
      </c>
      <c r="H948" s="13">
        <v>35</v>
      </c>
    </row>
    <row r="949" spans="1:8" x14ac:dyDescent="0.25">
      <c r="A949" s="11"/>
      <c r="B949" s="11"/>
      <c r="C949" s="11"/>
      <c r="D949" s="12" t="s">
        <v>372</v>
      </c>
      <c r="E949" s="12" t="s">
        <v>373</v>
      </c>
      <c r="F949" s="13">
        <v>0</v>
      </c>
      <c r="G949" s="13">
        <v>100</v>
      </c>
      <c r="H949" s="13">
        <v>100</v>
      </c>
    </row>
    <row r="950" spans="1:8" x14ac:dyDescent="0.25">
      <c r="A950" s="11"/>
      <c r="B950" s="11"/>
      <c r="C950" s="11"/>
      <c r="D950" s="12" t="s">
        <v>793</v>
      </c>
      <c r="E950" s="12" t="s">
        <v>794</v>
      </c>
      <c r="F950" s="13">
        <v>753.13</v>
      </c>
      <c r="G950" s="13">
        <v>472.53</v>
      </c>
      <c r="H950" s="13">
        <v>1500</v>
      </c>
    </row>
    <row r="951" spans="1:8" x14ac:dyDescent="0.25">
      <c r="A951" s="11"/>
      <c r="B951" s="11"/>
      <c r="C951" s="11"/>
      <c r="D951" s="12" t="s">
        <v>187</v>
      </c>
      <c r="E951" s="12" t="s">
        <v>188</v>
      </c>
      <c r="F951" s="13">
        <f>+F952</f>
        <v>0</v>
      </c>
      <c r="G951" s="13">
        <f>+G952</f>
        <v>280.60000000000002</v>
      </c>
      <c r="H951" s="13">
        <f>+H952</f>
        <v>58000</v>
      </c>
    </row>
    <row r="952" spans="1:8" x14ac:dyDescent="0.25">
      <c r="A952" s="11"/>
      <c r="B952" s="11"/>
      <c r="C952" s="11"/>
      <c r="D952" s="12" t="s">
        <v>189</v>
      </c>
      <c r="E952" s="12" t="s">
        <v>190</v>
      </c>
      <c r="F952" s="13">
        <f>+F953</f>
        <v>0</v>
      </c>
      <c r="G952" s="13">
        <f>+G953</f>
        <v>280.60000000000002</v>
      </c>
      <c r="H952" s="13">
        <f>+H953</f>
        <v>58000</v>
      </c>
    </row>
    <row r="953" spans="1:8" x14ac:dyDescent="0.25">
      <c r="A953" s="11"/>
      <c r="B953" s="11"/>
      <c r="C953" s="11"/>
      <c r="D953" s="12" t="s">
        <v>568</v>
      </c>
      <c r="E953" s="12" t="s">
        <v>569</v>
      </c>
      <c r="F953" s="13">
        <v>0</v>
      </c>
      <c r="G953" s="13">
        <v>280.60000000000002</v>
      </c>
      <c r="H953" s="13">
        <v>58000</v>
      </c>
    </row>
    <row r="954" spans="1:8" x14ac:dyDescent="0.25">
      <c r="A954" s="8"/>
      <c r="B954" s="9" t="s">
        <v>795</v>
      </c>
      <c r="C954" s="8"/>
      <c r="D954" s="8"/>
      <c r="E954" s="9" t="s">
        <v>796</v>
      </c>
      <c r="F954" s="10">
        <f>+F955+F962</f>
        <v>49931.22</v>
      </c>
      <c r="G954" s="10">
        <f>+G955+G962</f>
        <v>51763.639999999992</v>
      </c>
      <c r="H954" s="10">
        <f>+H955+H962</f>
        <v>80000</v>
      </c>
    </row>
    <row r="955" spans="1:8" x14ac:dyDescent="0.25">
      <c r="A955" s="11"/>
      <c r="B955" s="12" t="s">
        <v>797</v>
      </c>
      <c r="C955" s="11"/>
      <c r="D955" s="11"/>
      <c r="E955" s="12" t="s">
        <v>798</v>
      </c>
      <c r="F955" s="13">
        <f>+F956</f>
        <v>9073.0400000000009</v>
      </c>
      <c r="G955" s="13">
        <f>+G956</f>
        <v>9212.9599999999991</v>
      </c>
      <c r="H955" s="13">
        <f>+H956</f>
        <v>10000</v>
      </c>
    </row>
    <row r="956" spans="1:8" x14ac:dyDescent="0.25">
      <c r="A956" s="14"/>
      <c r="B956" s="14"/>
      <c r="C956" s="15" t="s">
        <v>799</v>
      </c>
      <c r="D956" s="14"/>
      <c r="E956" s="15" t="s">
        <v>800</v>
      </c>
      <c r="F956" s="16">
        <f>+F957</f>
        <v>9073.0400000000009</v>
      </c>
      <c r="G956" s="16">
        <f>+G957</f>
        <v>9212.9599999999991</v>
      </c>
      <c r="H956" s="16">
        <f>+H957</f>
        <v>10000</v>
      </c>
    </row>
    <row r="957" spans="1:8" x14ac:dyDescent="0.25">
      <c r="A957" s="11"/>
      <c r="B957" s="11"/>
      <c r="C957" s="11"/>
      <c r="D957" s="12" t="s">
        <v>165</v>
      </c>
      <c r="E957" s="12" t="s">
        <v>166</v>
      </c>
      <c r="F957" s="13">
        <f>+F958</f>
        <v>9073.0400000000009</v>
      </c>
      <c r="G957" s="13">
        <f>+G958</f>
        <v>9212.9599999999991</v>
      </c>
      <c r="H957" s="13">
        <f>+H958</f>
        <v>10000</v>
      </c>
    </row>
    <row r="958" spans="1:8" x14ac:dyDescent="0.25">
      <c r="A958" s="11"/>
      <c r="B958" s="11"/>
      <c r="C958" s="11"/>
      <c r="D958" s="12" t="s">
        <v>167</v>
      </c>
      <c r="E958" s="12" t="s">
        <v>168</v>
      </c>
      <c r="F958" s="13">
        <f>+F959+F960+F961</f>
        <v>9073.0400000000009</v>
      </c>
      <c r="G958" s="13">
        <f>+G959+G960+G961</f>
        <v>9212.9599999999991</v>
      </c>
      <c r="H958" s="13">
        <f>+H959+H960+H961</f>
        <v>10000</v>
      </c>
    </row>
    <row r="959" spans="1:8" x14ac:dyDescent="0.25">
      <c r="A959" s="11"/>
      <c r="B959" s="11"/>
      <c r="C959" s="11"/>
      <c r="D959" s="12" t="s">
        <v>362</v>
      </c>
      <c r="E959" s="12" t="s">
        <v>363</v>
      </c>
      <c r="F959" s="13">
        <v>6565.3</v>
      </c>
      <c r="G959" s="13">
        <v>5083.1000000000004</v>
      </c>
      <c r="H959" s="13">
        <v>5000</v>
      </c>
    </row>
    <row r="960" spans="1:8" x14ac:dyDescent="0.25">
      <c r="A960" s="11"/>
      <c r="B960" s="11"/>
      <c r="C960" s="11"/>
      <c r="D960" s="12" t="s">
        <v>364</v>
      </c>
      <c r="E960" s="12" t="s">
        <v>365</v>
      </c>
      <c r="F960" s="13">
        <v>80.52</v>
      </c>
      <c r="G960" s="13">
        <v>1129.8599999999999</v>
      </c>
      <c r="H960" s="13">
        <v>2000</v>
      </c>
    </row>
    <row r="961" spans="1:8" x14ac:dyDescent="0.25">
      <c r="A961" s="11"/>
      <c r="B961" s="11"/>
      <c r="C961" s="11"/>
      <c r="D961" s="12" t="s">
        <v>464</v>
      </c>
      <c r="E961" s="12" t="s">
        <v>465</v>
      </c>
      <c r="F961" s="13">
        <v>2427.2199999999998</v>
      </c>
      <c r="G961" s="13">
        <v>3000</v>
      </c>
      <c r="H961" s="13">
        <v>3000</v>
      </c>
    </row>
    <row r="962" spans="1:8" x14ac:dyDescent="0.25">
      <c r="A962" s="11"/>
      <c r="B962" s="12" t="s">
        <v>801</v>
      </c>
      <c r="C962" s="11"/>
      <c r="D962" s="11"/>
      <c r="E962" s="12" t="s">
        <v>697</v>
      </c>
      <c r="F962" s="13">
        <f>+F963</f>
        <v>40858.18</v>
      </c>
      <c r="G962" s="13">
        <f>+G963</f>
        <v>42550.679999999993</v>
      </c>
      <c r="H962" s="13">
        <f>+H963</f>
        <v>70000</v>
      </c>
    </row>
    <row r="963" spans="1:8" x14ac:dyDescent="0.25">
      <c r="A963" s="14"/>
      <c r="B963" s="14"/>
      <c r="C963" s="15" t="s">
        <v>802</v>
      </c>
      <c r="D963" s="14"/>
      <c r="E963" s="15" t="s">
        <v>697</v>
      </c>
      <c r="F963" s="16">
        <f>+F964+F970</f>
        <v>40858.18</v>
      </c>
      <c r="G963" s="16">
        <f>+G964+G970</f>
        <v>42550.679999999993</v>
      </c>
      <c r="H963" s="16">
        <f>+H964+H970</f>
        <v>70000</v>
      </c>
    </row>
    <row r="964" spans="1:8" x14ac:dyDescent="0.25">
      <c r="A964" s="11"/>
      <c r="B964" s="11"/>
      <c r="C964" s="11"/>
      <c r="D964" s="12" t="s">
        <v>165</v>
      </c>
      <c r="E964" s="12" t="s">
        <v>166</v>
      </c>
      <c r="F964" s="13">
        <f>+F965</f>
        <v>3511.85</v>
      </c>
      <c r="G964" s="13">
        <f>+G965</f>
        <v>4690.9799999999996</v>
      </c>
      <c r="H964" s="13">
        <f>+H965</f>
        <v>20000</v>
      </c>
    </row>
    <row r="965" spans="1:8" x14ac:dyDescent="0.25">
      <c r="A965" s="11"/>
      <c r="B965" s="11"/>
      <c r="C965" s="11"/>
      <c r="D965" s="12" t="s">
        <v>167</v>
      </c>
      <c r="E965" s="12" t="s">
        <v>168</v>
      </c>
      <c r="F965" s="13">
        <f>+F966+F967+F968+F969</f>
        <v>3511.85</v>
      </c>
      <c r="G965" s="13">
        <f>+G966+G967+G968+G969</f>
        <v>4690.9799999999996</v>
      </c>
      <c r="H965" s="13">
        <f>+H966+H967+H968+H969</f>
        <v>20000</v>
      </c>
    </row>
    <row r="966" spans="1:8" x14ac:dyDescent="0.25">
      <c r="A966" s="11"/>
      <c r="B966" s="11"/>
      <c r="C966" s="11"/>
      <c r="D966" s="12" t="s">
        <v>362</v>
      </c>
      <c r="E966" s="12" t="s">
        <v>363</v>
      </c>
      <c r="F966" s="13">
        <v>1477.98</v>
      </c>
      <c r="G966" s="13">
        <v>1667.98</v>
      </c>
      <c r="H966" s="13">
        <v>10000</v>
      </c>
    </row>
    <row r="967" spans="1:8" x14ac:dyDescent="0.25">
      <c r="A967" s="11"/>
      <c r="B967" s="11"/>
      <c r="C967" s="11"/>
      <c r="D967" s="12" t="s">
        <v>364</v>
      </c>
      <c r="E967" s="12" t="s">
        <v>365</v>
      </c>
      <c r="F967" s="13">
        <v>1805.52</v>
      </c>
      <c r="G967" s="13">
        <v>2023</v>
      </c>
      <c r="H967" s="13">
        <v>5000</v>
      </c>
    </row>
    <row r="968" spans="1:8" x14ac:dyDescent="0.25">
      <c r="A968" s="11"/>
      <c r="B968" s="11"/>
      <c r="C968" s="11"/>
      <c r="D968" s="12" t="s">
        <v>464</v>
      </c>
      <c r="E968" s="12" t="s">
        <v>465</v>
      </c>
      <c r="F968" s="13">
        <v>112.4</v>
      </c>
      <c r="G968" s="13">
        <v>1000</v>
      </c>
      <c r="H968" s="13">
        <v>5000</v>
      </c>
    </row>
    <row r="969" spans="1:8" x14ac:dyDescent="0.25">
      <c r="A969" s="11"/>
      <c r="B969" s="11"/>
      <c r="C969" s="11"/>
      <c r="D969" s="12" t="s">
        <v>175</v>
      </c>
      <c r="E969" s="12" t="s">
        <v>176</v>
      </c>
      <c r="F969" s="13">
        <v>115.95</v>
      </c>
      <c r="G969" s="13">
        <v>0</v>
      </c>
      <c r="H969" s="13">
        <v>0</v>
      </c>
    </row>
    <row r="970" spans="1:8" x14ac:dyDescent="0.25">
      <c r="A970" s="11"/>
      <c r="B970" s="11"/>
      <c r="C970" s="11"/>
      <c r="D970" s="12" t="s">
        <v>187</v>
      </c>
      <c r="E970" s="12" t="s">
        <v>188</v>
      </c>
      <c r="F970" s="13">
        <f>+F971</f>
        <v>37346.33</v>
      </c>
      <c r="G970" s="13">
        <f>+G971</f>
        <v>37859.699999999997</v>
      </c>
      <c r="H970" s="13">
        <f>+H971</f>
        <v>50000</v>
      </c>
    </row>
    <row r="971" spans="1:8" x14ac:dyDescent="0.25">
      <c r="A971" s="11"/>
      <c r="B971" s="11"/>
      <c r="C971" s="11"/>
      <c r="D971" s="12" t="s">
        <v>189</v>
      </c>
      <c r="E971" s="12" t="s">
        <v>190</v>
      </c>
      <c r="F971" s="13">
        <f>+F972</f>
        <v>37346.33</v>
      </c>
      <c r="G971" s="13">
        <f>+G972</f>
        <v>37859.699999999997</v>
      </c>
      <c r="H971" s="13">
        <f>+H972</f>
        <v>50000</v>
      </c>
    </row>
    <row r="972" spans="1:8" x14ac:dyDescent="0.25">
      <c r="A972" s="11"/>
      <c r="B972" s="11"/>
      <c r="C972" s="11"/>
      <c r="D972" s="12" t="s">
        <v>696</v>
      </c>
      <c r="E972" s="12" t="s">
        <v>697</v>
      </c>
      <c r="F972" s="13">
        <v>37346.33</v>
      </c>
      <c r="G972" s="13">
        <v>37859.699999999997</v>
      </c>
      <c r="H972" s="13">
        <v>50000</v>
      </c>
    </row>
    <row r="973" spans="1:8" x14ac:dyDescent="0.25">
      <c r="A973" s="3"/>
      <c r="B973" s="2" t="s">
        <v>803</v>
      </c>
      <c r="C973" s="3"/>
      <c r="D973" s="3"/>
      <c r="E973" s="2" t="s">
        <v>804</v>
      </c>
      <c r="F973" s="4">
        <f>+F974+F980</f>
        <v>3216.54</v>
      </c>
      <c r="G973" s="4">
        <f>+G974+G980</f>
        <v>3218</v>
      </c>
      <c r="H973" s="4">
        <f>+H974+H980</f>
        <v>3218</v>
      </c>
    </row>
    <row r="974" spans="1:8" x14ac:dyDescent="0.25">
      <c r="A974" s="8"/>
      <c r="B974" s="9" t="s">
        <v>805</v>
      </c>
      <c r="C974" s="8"/>
      <c r="D974" s="8"/>
      <c r="E974" s="9" t="s">
        <v>806</v>
      </c>
      <c r="F974" s="10">
        <f>+F975</f>
        <v>1477.49</v>
      </c>
      <c r="G974" s="10">
        <f>+G975</f>
        <v>1478</v>
      </c>
      <c r="H974" s="10">
        <f>+H975</f>
        <v>1478</v>
      </c>
    </row>
    <row r="975" spans="1:8" x14ac:dyDescent="0.25">
      <c r="A975" s="11"/>
      <c r="B975" s="12" t="s">
        <v>807</v>
      </c>
      <c r="C975" s="11"/>
      <c r="D975" s="11"/>
      <c r="E975" s="12" t="s">
        <v>808</v>
      </c>
      <c r="F975" s="13">
        <f>+F976</f>
        <v>1477.49</v>
      </c>
      <c r="G975" s="13">
        <f>+G976</f>
        <v>1478</v>
      </c>
      <c r="H975" s="13">
        <f>+H976</f>
        <v>1478</v>
      </c>
    </row>
    <row r="976" spans="1:8" x14ac:dyDescent="0.25">
      <c r="A976" s="14"/>
      <c r="B976" s="14"/>
      <c r="C976" s="15" t="s">
        <v>809</v>
      </c>
      <c r="D976" s="14"/>
      <c r="E976" s="15" t="s">
        <v>810</v>
      </c>
      <c r="F976" s="16">
        <f>+F977</f>
        <v>1477.49</v>
      </c>
      <c r="G976" s="16">
        <f>+G977</f>
        <v>1478</v>
      </c>
      <c r="H976" s="16">
        <f>+H977</f>
        <v>1478</v>
      </c>
    </row>
    <row r="977" spans="1:8" x14ac:dyDescent="0.25">
      <c r="A977" s="11"/>
      <c r="B977" s="11"/>
      <c r="C977" s="11"/>
      <c r="D977" s="12" t="s">
        <v>179</v>
      </c>
      <c r="E977" s="12" t="s">
        <v>180</v>
      </c>
      <c r="F977" s="13">
        <f>+F978</f>
        <v>1477.49</v>
      </c>
      <c r="G977" s="13">
        <f>+G978</f>
        <v>1478</v>
      </c>
      <c r="H977" s="13">
        <f>+H978</f>
        <v>1478</v>
      </c>
    </row>
    <row r="978" spans="1:8" x14ac:dyDescent="0.25">
      <c r="A978" s="11"/>
      <c r="B978" s="11"/>
      <c r="C978" s="11"/>
      <c r="D978" s="12" t="s">
        <v>181</v>
      </c>
      <c r="E978" s="12" t="s">
        <v>182</v>
      </c>
      <c r="F978" s="13">
        <f>+F979</f>
        <v>1477.49</v>
      </c>
      <c r="G978" s="13">
        <f>+G979</f>
        <v>1478</v>
      </c>
      <c r="H978" s="13">
        <f>+H979</f>
        <v>1478</v>
      </c>
    </row>
    <row r="979" spans="1:8" x14ac:dyDescent="0.25">
      <c r="A979" s="11"/>
      <c r="B979" s="11"/>
      <c r="C979" s="11"/>
      <c r="D979" s="12" t="s">
        <v>183</v>
      </c>
      <c r="E979" s="12" t="s">
        <v>184</v>
      </c>
      <c r="F979" s="13">
        <v>1477.49</v>
      </c>
      <c r="G979" s="13">
        <v>1478</v>
      </c>
      <c r="H979" s="13">
        <v>1478</v>
      </c>
    </row>
    <row r="980" spans="1:8" x14ac:dyDescent="0.25">
      <c r="A980" s="8"/>
      <c r="B980" s="9" t="s">
        <v>811</v>
      </c>
      <c r="C980" s="8"/>
      <c r="D980" s="8"/>
      <c r="E980" s="9" t="s">
        <v>812</v>
      </c>
      <c r="F980" s="10">
        <f>+F981</f>
        <v>1739.05</v>
      </c>
      <c r="G980" s="10">
        <f>+G981</f>
        <v>1740</v>
      </c>
      <c r="H980" s="10">
        <f>+H981</f>
        <v>1740</v>
      </c>
    </row>
    <row r="981" spans="1:8" x14ac:dyDescent="0.25">
      <c r="A981" s="11"/>
      <c r="B981" s="12" t="s">
        <v>813</v>
      </c>
      <c r="C981" s="11"/>
      <c r="D981" s="11"/>
      <c r="E981" s="12" t="s">
        <v>814</v>
      </c>
      <c r="F981" s="13">
        <f>+F982</f>
        <v>1739.05</v>
      </c>
      <c r="G981" s="13">
        <f>+G982</f>
        <v>1740</v>
      </c>
      <c r="H981" s="13">
        <f>+H982</f>
        <v>1740</v>
      </c>
    </row>
    <row r="982" spans="1:8" x14ac:dyDescent="0.25">
      <c r="A982" s="14"/>
      <c r="B982" s="14"/>
      <c r="C982" s="15" t="s">
        <v>815</v>
      </c>
      <c r="D982" s="14"/>
      <c r="E982" s="15" t="s">
        <v>816</v>
      </c>
      <c r="F982" s="16">
        <f>+F983</f>
        <v>1739.05</v>
      </c>
      <c r="G982" s="16">
        <f>+G983</f>
        <v>1740</v>
      </c>
      <c r="H982" s="16">
        <f>+H983</f>
        <v>1740</v>
      </c>
    </row>
    <row r="983" spans="1:8" x14ac:dyDescent="0.25">
      <c r="A983" s="11"/>
      <c r="B983" s="11"/>
      <c r="C983" s="11"/>
      <c r="D983" s="12" t="s">
        <v>165</v>
      </c>
      <c r="E983" s="12" t="s">
        <v>166</v>
      </c>
      <c r="F983" s="13">
        <f>+F984</f>
        <v>1739.05</v>
      </c>
      <c r="G983" s="13">
        <f>+G984</f>
        <v>1740</v>
      </c>
      <c r="H983" s="13">
        <f>+H984</f>
        <v>1740</v>
      </c>
    </row>
    <row r="984" spans="1:8" x14ac:dyDescent="0.25">
      <c r="A984" s="11"/>
      <c r="B984" s="11"/>
      <c r="C984" s="11"/>
      <c r="D984" s="12" t="s">
        <v>167</v>
      </c>
      <c r="E984" s="12" t="s">
        <v>168</v>
      </c>
      <c r="F984" s="13">
        <f>+F985</f>
        <v>1739.05</v>
      </c>
      <c r="G984" s="13">
        <f>+G985</f>
        <v>1740</v>
      </c>
      <c r="H984" s="13">
        <f>+H985</f>
        <v>1740</v>
      </c>
    </row>
    <row r="985" spans="1:8" x14ac:dyDescent="0.25">
      <c r="A985" s="11"/>
      <c r="B985" s="11"/>
      <c r="C985" s="11"/>
      <c r="D985" s="12" t="s">
        <v>267</v>
      </c>
      <c r="E985" s="12" t="s">
        <v>268</v>
      </c>
      <c r="F985" s="13">
        <v>1739.05</v>
      </c>
      <c r="G985" s="13">
        <v>1740</v>
      </c>
      <c r="H985" s="13">
        <v>1740</v>
      </c>
    </row>
    <row r="986" spans="1:8" x14ac:dyDescent="0.25">
      <c r="A986" s="3"/>
      <c r="B986" s="2" t="s">
        <v>817</v>
      </c>
      <c r="C986" s="3"/>
      <c r="D986" s="3"/>
      <c r="E986" s="2" t="s">
        <v>818</v>
      </c>
      <c r="F986" s="4">
        <f>+F987+F993+F1052+F1068</f>
        <v>436451.93999999994</v>
      </c>
      <c r="G986" s="4">
        <f>+G987+G993+G1052+G1068</f>
        <v>456850</v>
      </c>
      <c r="H986" s="4">
        <f>+H987+H993+H1052+H1068</f>
        <v>456750</v>
      </c>
    </row>
    <row r="987" spans="1:8" x14ac:dyDescent="0.25">
      <c r="A987" s="8"/>
      <c r="B987" s="9" t="s">
        <v>819</v>
      </c>
      <c r="C987" s="8"/>
      <c r="D987" s="8"/>
      <c r="E987" s="9" t="s">
        <v>820</v>
      </c>
      <c r="F987" s="10">
        <f>+F988</f>
        <v>0</v>
      </c>
      <c r="G987" s="10">
        <f>+G988</f>
        <v>1000</v>
      </c>
      <c r="H987" s="10">
        <f>+H988</f>
        <v>1000</v>
      </c>
    </row>
    <row r="988" spans="1:8" x14ac:dyDescent="0.25">
      <c r="A988" s="11"/>
      <c r="B988" s="12" t="s">
        <v>821</v>
      </c>
      <c r="C988" s="11"/>
      <c r="D988" s="11"/>
      <c r="E988" s="12" t="s">
        <v>822</v>
      </c>
      <c r="F988" s="13">
        <f>+F989</f>
        <v>0</v>
      </c>
      <c r="G988" s="13">
        <f>+G989</f>
        <v>1000</v>
      </c>
      <c r="H988" s="13">
        <f>+H989</f>
        <v>1000</v>
      </c>
    </row>
    <row r="989" spans="1:8" x14ac:dyDescent="0.25">
      <c r="A989" s="14"/>
      <c r="B989" s="14"/>
      <c r="C989" s="15" t="s">
        <v>823</v>
      </c>
      <c r="D989" s="14"/>
      <c r="E989" s="15" t="s">
        <v>824</v>
      </c>
      <c r="F989" s="16">
        <f>+F990</f>
        <v>0</v>
      </c>
      <c r="G989" s="16">
        <f>+G990</f>
        <v>1000</v>
      </c>
      <c r="H989" s="16">
        <f>+H990</f>
        <v>1000</v>
      </c>
    </row>
    <row r="990" spans="1:8" x14ac:dyDescent="0.25">
      <c r="A990" s="11"/>
      <c r="B990" s="11"/>
      <c r="C990" s="11"/>
      <c r="D990" s="12" t="s">
        <v>165</v>
      </c>
      <c r="E990" s="12" t="s">
        <v>166</v>
      </c>
      <c r="F990" s="13">
        <f>+F991</f>
        <v>0</v>
      </c>
      <c r="G990" s="13">
        <f>+G991</f>
        <v>1000</v>
      </c>
      <c r="H990" s="13">
        <f>+H991</f>
        <v>1000</v>
      </c>
    </row>
    <row r="991" spans="1:8" x14ac:dyDescent="0.25">
      <c r="A991" s="11"/>
      <c r="B991" s="11"/>
      <c r="C991" s="11"/>
      <c r="D991" s="12" t="s">
        <v>167</v>
      </c>
      <c r="E991" s="12" t="s">
        <v>168</v>
      </c>
      <c r="F991" s="13">
        <f>+F992</f>
        <v>0</v>
      </c>
      <c r="G991" s="13">
        <f>+G992</f>
        <v>1000</v>
      </c>
      <c r="H991" s="13">
        <f>+H992</f>
        <v>1000</v>
      </c>
    </row>
    <row r="992" spans="1:8" x14ac:dyDescent="0.25">
      <c r="A992" s="11"/>
      <c r="B992" s="11"/>
      <c r="C992" s="11"/>
      <c r="D992" s="12" t="s">
        <v>376</v>
      </c>
      <c r="E992" s="12" t="s">
        <v>377</v>
      </c>
      <c r="F992" s="13">
        <v>0</v>
      </c>
      <c r="G992" s="13">
        <v>1000</v>
      </c>
      <c r="H992" s="13">
        <v>1000</v>
      </c>
    </row>
    <row r="993" spans="1:8" x14ac:dyDescent="0.25">
      <c r="A993" s="8"/>
      <c r="B993" s="9" t="s">
        <v>825</v>
      </c>
      <c r="C993" s="8"/>
      <c r="D993" s="8"/>
      <c r="E993" s="9" t="s">
        <v>826</v>
      </c>
      <c r="F993" s="10">
        <f>+F994+F1003+F1008+F1035</f>
        <v>314011.15000000002</v>
      </c>
      <c r="G993" s="10">
        <f>+G994+G1003+G1008+G1035</f>
        <v>324977.05</v>
      </c>
      <c r="H993" s="10">
        <f>+H994+H1003+H1008+H1035</f>
        <v>314950</v>
      </c>
    </row>
    <row r="994" spans="1:8" x14ac:dyDescent="0.25">
      <c r="A994" s="11"/>
      <c r="B994" s="12" t="s">
        <v>827</v>
      </c>
      <c r="C994" s="11"/>
      <c r="D994" s="11"/>
      <c r="E994" s="12" t="s">
        <v>828</v>
      </c>
      <c r="F994" s="13">
        <f>+F995+F999</f>
        <v>77037.16</v>
      </c>
      <c r="G994" s="13">
        <f>+G995+G999</f>
        <v>77813.240000000005</v>
      </c>
      <c r="H994" s="13">
        <f>+H995+H999</f>
        <v>77200</v>
      </c>
    </row>
    <row r="995" spans="1:8" x14ac:dyDescent="0.25">
      <c r="A995" s="14"/>
      <c r="B995" s="14"/>
      <c r="C995" s="15" t="s">
        <v>829</v>
      </c>
      <c r="D995" s="14"/>
      <c r="E995" s="15" t="s">
        <v>830</v>
      </c>
      <c r="F995" s="16">
        <f>+F996</f>
        <v>74300</v>
      </c>
      <c r="G995" s="16">
        <f>+G996</f>
        <v>74300</v>
      </c>
      <c r="H995" s="16">
        <f>+H996</f>
        <v>74300</v>
      </c>
    </row>
    <row r="996" spans="1:8" x14ac:dyDescent="0.25">
      <c r="A996" s="11"/>
      <c r="B996" s="11"/>
      <c r="C996" s="11"/>
      <c r="D996" s="12" t="s">
        <v>179</v>
      </c>
      <c r="E996" s="12" t="s">
        <v>180</v>
      </c>
      <c r="F996" s="13">
        <f>+F997</f>
        <v>74300</v>
      </c>
      <c r="G996" s="13">
        <f>+G997</f>
        <v>74300</v>
      </c>
      <c r="H996" s="13">
        <f>+H997</f>
        <v>74300</v>
      </c>
    </row>
    <row r="997" spans="1:8" x14ac:dyDescent="0.25">
      <c r="A997" s="11"/>
      <c r="B997" s="11"/>
      <c r="C997" s="11"/>
      <c r="D997" s="12" t="s">
        <v>468</v>
      </c>
      <c r="E997" s="12" t="s">
        <v>469</v>
      </c>
      <c r="F997" s="13">
        <f>+F998</f>
        <v>74300</v>
      </c>
      <c r="G997" s="13">
        <f>+G998</f>
        <v>74300</v>
      </c>
      <c r="H997" s="13">
        <f>+H998</f>
        <v>74300</v>
      </c>
    </row>
    <row r="998" spans="1:8" x14ac:dyDescent="0.25">
      <c r="A998" s="11"/>
      <c r="B998" s="11"/>
      <c r="C998" s="11"/>
      <c r="D998" s="12" t="s">
        <v>518</v>
      </c>
      <c r="E998" s="12" t="s">
        <v>519</v>
      </c>
      <c r="F998" s="13">
        <v>74300</v>
      </c>
      <c r="G998" s="13">
        <v>74300</v>
      </c>
      <c r="H998" s="13">
        <v>74300</v>
      </c>
    </row>
    <row r="999" spans="1:8" x14ac:dyDescent="0.25">
      <c r="A999" s="14"/>
      <c r="B999" s="14"/>
      <c r="C999" s="15" t="s">
        <v>831</v>
      </c>
      <c r="D999" s="14"/>
      <c r="E999" s="15" t="s">
        <v>832</v>
      </c>
      <c r="F999" s="16">
        <f>+F1000</f>
        <v>2737.16</v>
      </c>
      <c r="G999" s="16">
        <f>+G1000</f>
        <v>3513.24</v>
      </c>
      <c r="H999" s="16">
        <f>+H1000</f>
        <v>2900</v>
      </c>
    </row>
    <row r="1000" spans="1:8" x14ac:dyDescent="0.25">
      <c r="A1000" s="11"/>
      <c r="B1000" s="11"/>
      <c r="C1000" s="11"/>
      <c r="D1000" s="12" t="s">
        <v>165</v>
      </c>
      <c r="E1000" s="12" t="s">
        <v>166</v>
      </c>
      <c r="F1000" s="13">
        <f>+F1001</f>
        <v>2737.16</v>
      </c>
      <c r="G1000" s="13">
        <f>+G1001</f>
        <v>3513.24</v>
      </c>
      <c r="H1000" s="13">
        <f>+H1001</f>
        <v>2900</v>
      </c>
    </row>
    <row r="1001" spans="1:8" x14ac:dyDescent="0.25">
      <c r="A1001" s="11"/>
      <c r="B1001" s="11"/>
      <c r="C1001" s="11"/>
      <c r="D1001" s="12" t="s">
        <v>167</v>
      </c>
      <c r="E1001" s="12" t="s">
        <v>168</v>
      </c>
      <c r="F1001" s="13">
        <f>+F1002</f>
        <v>2737.16</v>
      </c>
      <c r="G1001" s="13">
        <f>+G1002</f>
        <v>3513.24</v>
      </c>
      <c r="H1001" s="13">
        <f>+H1002</f>
        <v>2900</v>
      </c>
    </row>
    <row r="1002" spans="1:8" x14ac:dyDescent="0.25">
      <c r="A1002" s="11"/>
      <c r="B1002" s="11"/>
      <c r="C1002" s="11"/>
      <c r="D1002" s="12" t="s">
        <v>173</v>
      </c>
      <c r="E1002" s="12" t="s">
        <v>174</v>
      </c>
      <c r="F1002" s="13">
        <v>2737.16</v>
      </c>
      <c r="G1002" s="13">
        <v>3513.24</v>
      </c>
      <c r="H1002" s="13">
        <v>2900</v>
      </c>
    </row>
    <row r="1003" spans="1:8" x14ac:dyDescent="0.25">
      <c r="A1003" s="11"/>
      <c r="B1003" s="12" t="s">
        <v>833</v>
      </c>
      <c r="C1003" s="11"/>
      <c r="D1003" s="11"/>
      <c r="E1003" s="12" t="s">
        <v>834</v>
      </c>
      <c r="F1003" s="13">
        <f>+F1004</f>
        <v>0</v>
      </c>
      <c r="G1003" s="13">
        <f>+G1004</f>
        <v>886.76</v>
      </c>
      <c r="H1003" s="13">
        <f>+H1004</f>
        <v>1500</v>
      </c>
    </row>
    <row r="1004" spans="1:8" x14ac:dyDescent="0.25">
      <c r="A1004" s="14"/>
      <c r="B1004" s="14"/>
      <c r="C1004" s="15" t="s">
        <v>835</v>
      </c>
      <c r="D1004" s="14"/>
      <c r="E1004" s="15" t="s">
        <v>836</v>
      </c>
      <c r="F1004" s="16">
        <f>+F1005</f>
        <v>0</v>
      </c>
      <c r="G1004" s="16">
        <f>+G1005</f>
        <v>886.76</v>
      </c>
      <c r="H1004" s="16">
        <f>+H1005</f>
        <v>1500</v>
      </c>
    </row>
    <row r="1005" spans="1:8" x14ac:dyDescent="0.25">
      <c r="A1005" s="11"/>
      <c r="B1005" s="11"/>
      <c r="C1005" s="11"/>
      <c r="D1005" s="12" t="s">
        <v>165</v>
      </c>
      <c r="E1005" s="12" t="s">
        <v>166</v>
      </c>
      <c r="F1005" s="13">
        <f>+F1006</f>
        <v>0</v>
      </c>
      <c r="G1005" s="13">
        <f>+G1006</f>
        <v>886.76</v>
      </c>
      <c r="H1005" s="13">
        <f>+H1006</f>
        <v>1500</v>
      </c>
    </row>
    <row r="1006" spans="1:8" x14ac:dyDescent="0.25">
      <c r="A1006" s="11"/>
      <c r="B1006" s="11"/>
      <c r="C1006" s="11"/>
      <c r="D1006" s="12" t="s">
        <v>167</v>
      </c>
      <c r="E1006" s="12" t="s">
        <v>168</v>
      </c>
      <c r="F1006" s="13">
        <f>+F1007</f>
        <v>0</v>
      </c>
      <c r="G1006" s="13">
        <f>+G1007</f>
        <v>886.76</v>
      </c>
      <c r="H1006" s="13">
        <f>+H1007</f>
        <v>1500</v>
      </c>
    </row>
    <row r="1007" spans="1:8" x14ac:dyDescent="0.25">
      <c r="A1007" s="11"/>
      <c r="B1007" s="11"/>
      <c r="C1007" s="11"/>
      <c r="D1007" s="12" t="s">
        <v>175</v>
      </c>
      <c r="E1007" s="12" t="s">
        <v>176</v>
      </c>
      <c r="F1007" s="13">
        <v>0</v>
      </c>
      <c r="G1007" s="13">
        <v>886.76</v>
      </c>
      <c r="H1007" s="13">
        <v>1500</v>
      </c>
    </row>
    <row r="1008" spans="1:8" x14ac:dyDescent="0.25">
      <c r="A1008" s="11"/>
      <c r="B1008" s="12" t="s">
        <v>837</v>
      </c>
      <c r="C1008" s="11"/>
      <c r="D1008" s="11"/>
      <c r="E1008" s="12" t="s">
        <v>838</v>
      </c>
      <c r="F1008" s="13">
        <f>+F1009+F1019+F1023+F1027+F1031</f>
        <v>229465.72999999998</v>
      </c>
      <c r="G1008" s="13">
        <f>+G1009+G1019+G1023+G1027+G1031</f>
        <v>235527.05</v>
      </c>
      <c r="H1008" s="13">
        <f>+H1009+H1019+H1023+H1027+H1031</f>
        <v>225500</v>
      </c>
    </row>
    <row r="1009" spans="1:8" x14ac:dyDescent="0.25">
      <c r="A1009" s="14"/>
      <c r="B1009" s="14"/>
      <c r="C1009" s="15" t="s">
        <v>839</v>
      </c>
      <c r="D1009" s="14"/>
      <c r="E1009" s="15" t="s">
        <v>840</v>
      </c>
      <c r="F1009" s="16">
        <f>+F1010+F1013</f>
        <v>203026.97</v>
      </c>
      <c r="G1009" s="16">
        <f>+G1010+G1013</f>
        <v>203027.05</v>
      </c>
      <c r="H1009" s="16">
        <f>+H1010+H1013</f>
        <v>193000</v>
      </c>
    </row>
    <row r="1010" spans="1:8" x14ac:dyDescent="0.25">
      <c r="A1010" s="11"/>
      <c r="B1010" s="11"/>
      <c r="C1010" s="11"/>
      <c r="D1010" s="12" t="s">
        <v>165</v>
      </c>
      <c r="E1010" s="12" t="s">
        <v>166</v>
      </c>
      <c r="F1010" s="13">
        <f>+F1011</f>
        <v>36</v>
      </c>
      <c r="G1010" s="13">
        <f>+G1011</f>
        <v>0</v>
      </c>
      <c r="H1010" s="13">
        <f>+H1011</f>
        <v>0</v>
      </c>
    </row>
    <row r="1011" spans="1:8" x14ac:dyDescent="0.25">
      <c r="A1011" s="11"/>
      <c r="B1011" s="11"/>
      <c r="C1011" s="11"/>
      <c r="D1011" s="12" t="s">
        <v>167</v>
      </c>
      <c r="E1011" s="12" t="s">
        <v>168</v>
      </c>
      <c r="F1011" s="13">
        <f>+F1012</f>
        <v>36</v>
      </c>
      <c r="G1011" s="13">
        <f>+G1012</f>
        <v>0</v>
      </c>
      <c r="H1011" s="13">
        <f>+H1012</f>
        <v>0</v>
      </c>
    </row>
    <row r="1012" spans="1:8" x14ac:dyDescent="0.25">
      <c r="A1012" s="11"/>
      <c r="B1012" s="11"/>
      <c r="C1012" s="11"/>
      <c r="D1012" s="12" t="s">
        <v>267</v>
      </c>
      <c r="E1012" s="12" t="s">
        <v>268</v>
      </c>
      <c r="F1012" s="13">
        <v>36</v>
      </c>
      <c r="G1012" s="13">
        <v>0</v>
      </c>
      <c r="H1012" s="13">
        <v>0</v>
      </c>
    </row>
    <row r="1013" spans="1:8" x14ac:dyDescent="0.25">
      <c r="A1013" s="11"/>
      <c r="B1013" s="11"/>
      <c r="C1013" s="11"/>
      <c r="D1013" s="12" t="s">
        <v>187</v>
      </c>
      <c r="E1013" s="12" t="s">
        <v>188</v>
      </c>
      <c r="F1013" s="13">
        <f>+F1014</f>
        <v>202990.97</v>
      </c>
      <c r="G1013" s="13">
        <f>+G1014</f>
        <v>203027.05</v>
      </c>
      <c r="H1013" s="13">
        <f>+H1014</f>
        <v>193000</v>
      </c>
    </row>
    <row r="1014" spans="1:8" x14ac:dyDescent="0.25">
      <c r="A1014" s="11"/>
      <c r="B1014" s="11"/>
      <c r="C1014" s="11"/>
      <c r="D1014" s="12" t="s">
        <v>189</v>
      </c>
      <c r="E1014" s="12" t="s">
        <v>190</v>
      </c>
      <c r="F1014" s="13">
        <f>+F1015+F1016+F1017+F1018</f>
        <v>202990.97</v>
      </c>
      <c r="G1014" s="13">
        <f>+G1015+G1016+G1017+G1018</f>
        <v>203027.05</v>
      </c>
      <c r="H1014" s="13">
        <f>+H1015+H1016+H1017+H1018</f>
        <v>193000</v>
      </c>
    </row>
    <row r="1015" spans="1:8" x14ac:dyDescent="0.25">
      <c r="A1015" s="11"/>
      <c r="B1015" s="11"/>
      <c r="C1015" s="11"/>
      <c r="D1015" s="12" t="s">
        <v>568</v>
      </c>
      <c r="E1015" s="12" t="s">
        <v>569</v>
      </c>
      <c r="F1015" s="13">
        <v>200636.37</v>
      </c>
      <c r="G1015" s="13">
        <v>191279.8</v>
      </c>
      <c r="H1015" s="13">
        <v>191279.8</v>
      </c>
    </row>
    <row r="1016" spans="1:8" x14ac:dyDescent="0.25">
      <c r="A1016" s="11"/>
      <c r="B1016" s="11"/>
      <c r="C1016" s="11"/>
      <c r="D1016" s="12" t="s">
        <v>600</v>
      </c>
      <c r="E1016" s="12" t="s">
        <v>601</v>
      </c>
      <c r="F1016" s="13">
        <v>0</v>
      </c>
      <c r="G1016" s="13">
        <v>1720.2</v>
      </c>
      <c r="H1016" s="13">
        <v>1720.2</v>
      </c>
    </row>
    <row r="1017" spans="1:8" x14ac:dyDescent="0.25">
      <c r="A1017" s="11"/>
      <c r="B1017" s="11"/>
      <c r="C1017" s="11"/>
      <c r="D1017" s="12" t="s">
        <v>841</v>
      </c>
      <c r="E1017" s="12" t="s">
        <v>842</v>
      </c>
      <c r="F1017" s="13">
        <v>0</v>
      </c>
      <c r="G1017" s="13">
        <v>10027.049999999999</v>
      </c>
      <c r="H1017" s="13">
        <v>0</v>
      </c>
    </row>
    <row r="1018" spans="1:8" x14ac:dyDescent="0.25">
      <c r="A1018" s="11"/>
      <c r="B1018" s="11"/>
      <c r="C1018" s="11"/>
      <c r="D1018" s="12" t="s">
        <v>295</v>
      </c>
      <c r="E1018" s="12" t="s">
        <v>296</v>
      </c>
      <c r="F1018" s="13">
        <v>2354.6</v>
      </c>
      <c r="G1018" s="13">
        <v>0</v>
      </c>
      <c r="H1018" s="13">
        <v>0</v>
      </c>
    </row>
    <row r="1019" spans="1:8" x14ac:dyDescent="0.25">
      <c r="A1019" s="14"/>
      <c r="B1019" s="14"/>
      <c r="C1019" s="15" t="s">
        <v>843</v>
      </c>
      <c r="D1019" s="14"/>
      <c r="E1019" s="15" t="s">
        <v>844</v>
      </c>
      <c r="F1019" s="16">
        <f>+F1020</f>
        <v>16083.55</v>
      </c>
      <c r="G1019" s="16">
        <f>+G1020</f>
        <v>17000</v>
      </c>
      <c r="H1019" s="16">
        <f>+H1020</f>
        <v>17000</v>
      </c>
    </row>
    <row r="1020" spans="1:8" x14ac:dyDescent="0.25">
      <c r="A1020" s="11"/>
      <c r="B1020" s="11"/>
      <c r="C1020" s="11"/>
      <c r="D1020" s="12" t="s">
        <v>179</v>
      </c>
      <c r="E1020" s="12" t="s">
        <v>180</v>
      </c>
      <c r="F1020" s="13">
        <f>+F1021</f>
        <v>16083.55</v>
      </c>
      <c r="G1020" s="13">
        <f>+G1021</f>
        <v>17000</v>
      </c>
      <c r="H1020" s="13">
        <f>+H1021</f>
        <v>17000</v>
      </c>
    </row>
    <row r="1021" spans="1:8" x14ac:dyDescent="0.25">
      <c r="A1021" s="11"/>
      <c r="B1021" s="11"/>
      <c r="C1021" s="11"/>
      <c r="D1021" s="12" t="s">
        <v>181</v>
      </c>
      <c r="E1021" s="12" t="s">
        <v>182</v>
      </c>
      <c r="F1021" s="13">
        <f>+F1022</f>
        <v>16083.55</v>
      </c>
      <c r="G1021" s="13">
        <f>+G1022</f>
        <v>17000</v>
      </c>
      <c r="H1021" s="13">
        <f>+H1022</f>
        <v>17000</v>
      </c>
    </row>
    <row r="1022" spans="1:8" x14ac:dyDescent="0.25">
      <c r="A1022" s="11"/>
      <c r="B1022" s="11"/>
      <c r="C1022" s="11"/>
      <c r="D1022" s="12" t="s">
        <v>183</v>
      </c>
      <c r="E1022" s="12" t="s">
        <v>184</v>
      </c>
      <c r="F1022" s="13">
        <v>16083.55</v>
      </c>
      <c r="G1022" s="13">
        <v>17000</v>
      </c>
      <c r="H1022" s="13">
        <v>17000</v>
      </c>
    </row>
    <row r="1023" spans="1:8" x14ac:dyDescent="0.25">
      <c r="A1023" s="14"/>
      <c r="B1023" s="14"/>
      <c r="C1023" s="15" t="s">
        <v>845</v>
      </c>
      <c r="D1023" s="14"/>
      <c r="E1023" s="15" t="s">
        <v>846</v>
      </c>
      <c r="F1023" s="16">
        <f>+F1024</f>
        <v>10355.209999999999</v>
      </c>
      <c r="G1023" s="16">
        <f>+G1024</f>
        <v>10400</v>
      </c>
      <c r="H1023" s="16">
        <f>+H1024</f>
        <v>10400</v>
      </c>
    </row>
    <row r="1024" spans="1:8" x14ac:dyDescent="0.25">
      <c r="A1024" s="11"/>
      <c r="B1024" s="11"/>
      <c r="C1024" s="11"/>
      <c r="D1024" s="12" t="s">
        <v>179</v>
      </c>
      <c r="E1024" s="12" t="s">
        <v>180</v>
      </c>
      <c r="F1024" s="13">
        <f>+F1025</f>
        <v>10355.209999999999</v>
      </c>
      <c r="G1024" s="13">
        <f>+G1025</f>
        <v>10400</v>
      </c>
      <c r="H1024" s="13">
        <f>+H1025</f>
        <v>10400</v>
      </c>
    </row>
    <row r="1025" spans="1:8" x14ac:dyDescent="0.25">
      <c r="A1025" s="11"/>
      <c r="B1025" s="11"/>
      <c r="C1025" s="11"/>
      <c r="D1025" s="12" t="s">
        <v>181</v>
      </c>
      <c r="E1025" s="12" t="s">
        <v>182</v>
      </c>
      <c r="F1025" s="13">
        <f>+F1026</f>
        <v>10355.209999999999</v>
      </c>
      <c r="G1025" s="13">
        <f>+G1026</f>
        <v>10400</v>
      </c>
      <c r="H1025" s="13">
        <f>+H1026</f>
        <v>10400</v>
      </c>
    </row>
    <row r="1026" spans="1:8" x14ac:dyDescent="0.25">
      <c r="A1026" s="11"/>
      <c r="B1026" s="11"/>
      <c r="C1026" s="11"/>
      <c r="D1026" s="12" t="s">
        <v>183</v>
      </c>
      <c r="E1026" s="12" t="s">
        <v>184</v>
      </c>
      <c r="F1026" s="13">
        <v>10355.209999999999</v>
      </c>
      <c r="G1026" s="13">
        <v>10400</v>
      </c>
      <c r="H1026" s="13">
        <v>10400</v>
      </c>
    </row>
    <row r="1027" spans="1:8" x14ac:dyDescent="0.25">
      <c r="A1027" s="14"/>
      <c r="B1027" s="14"/>
      <c r="C1027" s="15" t="s">
        <v>847</v>
      </c>
      <c r="D1027" s="14"/>
      <c r="E1027" s="15" t="s">
        <v>848</v>
      </c>
      <c r="F1027" s="16">
        <f>+F1028</f>
        <v>0</v>
      </c>
      <c r="G1027" s="16">
        <f>+G1028</f>
        <v>1600</v>
      </c>
      <c r="H1027" s="16">
        <f>+H1028</f>
        <v>1600</v>
      </c>
    </row>
    <row r="1028" spans="1:8" x14ac:dyDescent="0.25">
      <c r="A1028" s="11"/>
      <c r="B1028" s="11"/>
      <c r="C1028" s="11"/>
      <c r="D1028" s="12" t="s">
        <v>179</v>
      </c>
      <c r="E1028" s="12" t="s">
        <v>180</v>
      </c>
      <c r="F1028" s="13">
        <f>+F1029</f>
        <v>0</v>
      </c>
      <c r="G1028" s="13">
        <f>+G1029</f>
        <v>1600</v>
      </c>
      <c r="H1028" s="13">
        <f>+H1029</f>
        <v>1600</v>
      </c>
    </row>
    <row r="1029" spans="1:8" x14ac:dyDescent="0.25">
      <c r="A1029" s="11"/>
      <c r="B1029" s="11"/>
      <c r="C1029" s="11"/>
      <c r="D1029" s="12" t="s">
        <v>181</v>
      </c>
      <c r="E1029" s="12" t="s">
        <v>182</v>
      </c>
      <c r="F1029" s="13">
        <f>+F1030</f>
        <v>0</v>
      </c>
      <c r="G1029" s="13">
        <f>+G1030</f>
        <v>1600</v>
      </c>
      <c r="H1029" s="13">
        <f>+H1030</f>
        <v>1600</v>
      </c>
    </row>
    <row r="1030" spans="1:8" x14ac:dyDescent="0.25">
      <c r="A1030" s="11"/>
      <c r="B1030" s="11"/>
      <c r="C1030" s="11"/>
      <c r="D1030" s="12" t="s">
        <v>183</v>
      </c>
      <c r="E1030" s="12" t="s">
        <v>184</v>
      </c>
      <c r="F1030" s="13">
        <v>0</v>
      </c>
      <c r="G1030" s="13">
        <v>1600</v>
      </c>
      <c r="H1030" s="13">
        <v>1600</v>
      </c>
    </row>
    <row r="1031" spans="1:8" x14ac:dyDescent="0.25">
      <c r="A1031" s="14"/>
      <c r="B1031" s="14"/>
      <c r="C1031" s="15" t="s">
        <v>849</v>
      </c>
      <c r="D1031" s="14"/>
      <c r="E1031" s="15" t="s">
        <v>850</v>
      </c>
      <c r="F1031" s="16">
        <f>+F1032</f>
        <v>0</v>
      </c>
      <c r="G1031" s="16">
        <f>+G1032</f>
        <v>3500</v>
      </c>
      <c r="H1031" s="16">
        <f>+H1032</f>
        <v>3500</v>
      </c>
    </row>
    <row r="1032" spans="1:8" x14ac:dyDescent="0.25">
      <c r="A1032" s="11"/>
      <c r="B1032" s="11"/>
      <c r="C1032" s="11"/>
      <c r="D1032" s="12" t="s">
        <v>179</v>
      </c>
      <c r="E1032" s="12" t="s">
        <v>180</v>
      </c>
      <c r="F1032" s="13">
        <f>+F1033</f>
        <v>0</v>
      </c>
      <c r="G1032" s="13">
        <f>+G1033</f>
        <v>3500</v>
      </c>
      <c r="H1032" s="13">
        <f>+H1033</f>
        <v>3500</v>
      </c>
    </row>
    <row r="1033" spans="1:8" x14ac:dyDescent="0.25">
      <c r="A1033" s="11"/>
      <c r="B1033" s="11"/>
      <c r="C1033" s="11"/>
      <c r="D1033" s="12" t="s">
        <v>468</v>
      </c>
      <c r="E1033" s="12" t="s">
        <v>469</v>
      </c>
      <c r="F1033" s="13">
        <f>+F1034</f>
        <v>0</v>
      </c>
      <c r="G1033" s="13">
        <f>+G1034</f>
        <v>3500</v>
      </c>
      <c r="H1033" s="13">
        <f>+H1034</f>
        <v>3500</v>
      </c>
    </row>
    <row r="1034" spans="1:8" x14ac:dyDescent="0.25">
      <c r="A1034" s="11"/>
      <c r="B1034" s="11"/>
      <c r="C1034" s="11"/>
      <c r="D1034" s="12" t="s">
        <v>668</v>
      </c>
      <c r="E1034" s="12" t="s">
        <v>669</v>
      </c>
      <c r="F1034" s="13">
        <v>0</v>
      </c>
      <c r="G1034" s="13">
        <v>3500</v>
      </c>
      <c r="H1034" s="13">
        <v>3500</v>
      </c>
    </row>
    <row r="1035" spans="1:8" x14ac:dyDescent="0.25">
      <c r="A1035" s="11"/>
      <c r="B1035" s="12" t="s">
        <v>851</v>
      </c>
      <c r="C1035" s="11"/>
      <c r="D1035" s="11"/>
      <c r="E1035" s="12" t="s">
        <v>852</v>
      </c>
      <c r="F1035" s="13">
        <f>+F1036+F1043+F1048</f>
        <v>7508.2599999999993</v>
      </c>
      <c r="G1035" s="13">
        <f>+G1036+G1043+G1048</f>
        <v>10750</v>
      </c>
      <c r="H1035" s="13">
        <f>+H1036+H1043+H1048</f>
        <v>10750</v>
      </c>
    </row>
    <row r="1036" spans="1:8" x14ac:dyDescent="0.25">
      <c r="A1036" s="14"/>
      <c r="B1036" s="14"/>
      <c r="C1036" s="15" t="s">
        <v>853</v>
      </c>
      <c r="D1036" s="14"/>
      <c r="E1036" s="15" t="s">
        <v>854</v>
      </c>
      <c r="F1036" s="16">
        <f>+F1037+F1040</f>
        <v>5977.2199999999993</v>
      </c>
      <c r="G1036" s="16">
        <f>+G1037+G1040</f>
        <v>7000</v>
      </c>
      <c r="H1036" s="16">
        <f>+H1037+H1040</f>
        <v>7000</v>
      </c>
    </row>
    <row r="1037" spans="1:8" x14ac:dyDescent="0.25">
      <c r="A1037" s="11"/>
      <c r="B1037" s="11"/>
      <c r="C1037" s="11"/>
      <c r="D1037" s="12" t="s">
        <v>165</v>
      </c>
      <c r="E1037" s="12" t="s">
        <v>166</v>
      </c>
      <c r="F1037" s="13">
        <f>+F1038</f>
        <v>567.73</v>
      </c>
      <c r="G1037" s="13">
        <f>+G1038</f>
        <v>7000</v>
      </c>
      <c r="H1037" s="13">
        <f>+H1038</f>
        <v>7000</v>
      </c>
    </row>
    <row r="1038" spans="1:8" x14ac:dyDescent="0.25">
      <c r="A1038" s="11"/>
      <c r="B1038" s="11"/>
      <c r="C1038" s="11"/>
      <c r="D1038" s="12" t="s">
        <v>167</v>
      </c>
      <c r="E1038" s="12" t="s">
        <v>168</v>
      </c>
      <c r="F1038" s="13">
        <f>+F1039</f>
        <v>567.73</v>
      </c>
      <c r="G1038" s="13">
        <f>+G1039</f>
        <v>7000</v>
      </c>
      <c r="H1038" s="13">
        <f>+H1039</f>
        <v>7000</v>
      </c>
    </row>
    <row r="1039" spans="1:8" x14ac:dyDescent="0.25">
      <c r="A1039" s="11"/>
      <c r="B1039" s="11"/>
      <c r="C1039" s="11"/>
      <c r="D1039" s="12" t="s">
        <v>267</v>
      </c>
      <c r="E1039" s="12" t="s">
        <v>268</v>
      </c>
      <c r="F1039" s="13">
        <v>567.73</v>
      </c>
      <c r="G1039" s="13">
        <v>7000</v>
      </c>
      <c r="H1039" s="13">
        <v>7000</v>
      </c>
    </row>
    <row r="1040" spans="1:8" x14ac:dyDescent="0.25">
      <c r="A1040" s="11"/>
      <c r="B1040" s="11"/>
      <c r="C1040" s="11"/>
      <c r="D1040" s="12" t="s">
        <v>187</v>
      </c>
      <c r="E1040" s="12" t="s">
        <v>188</v>
      </c>
      <c r="F1040" s="13">
        <f>+F1041</f>
        <v>5409.49</v>
      </c>
      <c r="G1040" s="13">
        <f>+G1041</f>
        <v>0</v>
      </c>
      <c r="H1040" s="13">
        <f>+H1041</f>
        <v>0</v>
      </c>
    </row>
    <row r="1041" spans="1:8" x14ac:dyDescent="0.25">
      <c r="A1041" s="11"/>
      <c r="B1041" s="11"/>
      <c r="C1041" s="11"/>
      <c r="D1041" s="12" t="s">
        <v>189</v>
      </c>
      <c r="E1041" s="12" t="s">
        <v>190</v>
      </c>
      <c r="F1041" s="13">
        <f>+F1042</f>
        <v>5409.49</v>
      </c>
      <c r="G1041" s="13">
        <f>+G1042</f>
        <v>0</v>
      </c>
      <c r="H1041" s="13">
        <f>+H1042</f>
        <v>0</v>
      </c>
    </row>
    <row r="1042" spans="1:8" x14ac:dyDescent="0.25">
      <c r="A1042" s="11"/>
      <c r="B1042" s="11"/>
      <c r="C1042" s="11"/>
      <c r="D1042" s="12" t="s">
        <v>855</v>
      </c>
      <c r="E1042" s="12" t="s">
        <v>856</v>
      </c>
      <c r="F1042" s="13">
        <v>5409.49</v>
      </c>
      <c r="G1042" s="13">
        <v>0</v>
      </c>
      <c r="H1042" s="13">
        <v>0</v>
      </c>
    </row>
    <row r="1043" spans="1:8" x14ac:dyDescent="0.25">
      <c r="A1043" s="14"/>
      <c r="B1043" s="14"/>
      <c r="C1043" s="15" t="s">
        <v>857</v>
      </c>
      <c r="D1043" s="14"/>
      <c r="E1043" s="15" t="s">
        <v>858</v>
      </c>
      <c r="F1043" s="16">
        <f>+F1044</f>
        <v>1531.04</v>
      </c>
      <c r="G1043" s="16">
        <f>+G1044</f>
        <v>3000</v>
      </c>
      <c r="H1043" s="16">
        <f>+H1044</f>
        <v>3000</v>
      </c>
    </row>
    <row r="1044" spans="1:8" x14ac:dyDescent="0.25">
      <c r="A1044" s="11"/>
      <c r="B1044" s="11"/>
      <c r="C1044" s="11"/>
      <c r="D1044" s="12" t="s">
        <v>165</v>
      </c>
      <c r="E1044" s="12" t="s">
        <v>166</v>
      </c>
      <c r="F1044" s="13">
        <f>+F1045</f>
        <v>1531.04</v>
      </c>
      <c r="G1044" s="13">
        <f>+G1045</f>
        <v>3000</v>
      </c>
      <c r="H1044" s="13">
        <f>+H1045</f>
        <v>3000</v>
      </c>
    </row>
    <row r="1045" spans="1:8" x14ac:dyDescent="0.25">
      <c r="A1045" s="11"/>
      <c r="B1045" s="11"/>
      <c r="C1045" s="11"/>
      <c r="D1045" s="12" t="s">
        <v>167</v>
      </c>
      <c r="E1045" s="12" t="s">
        <v>168</v>
      </c>
      <c r="F1045" s="13">
        <f>+F1046+F1047</f>
        <v>1531.04</v>
      </c>
      <c r="G1045" s="13">
        <f>+G1046+G1047</f>
        <v>3000</v>
      </c>
      <c r="H1045" s="13">
        <f>+H1046+H1047</f>
        <v>3000</v>
      </c>
    </row>
    <row r="1046" spans="1:8" x14ac:dyDescent="0.25">
      <c r="A1046" s="11"/>
      <c r="B1046" s="11"/>
      <c r="C1046" s="11"/>
      <c r="D1046" s="12" t="s">
        <v>267</v>
      </c>
      <c r="E1046" s="12" t="s">
        <v>268</v>
      </c>
      <c r="F1046" s="13">
        <v>1531.04</v>
      </c>
      <c r="G1046" s="13">
        <v>0</v>
      </c>
      <c r="H1046" s="13">
        <v>0</v>
      </c>
    </row>
    <row r="1047" spans="1:8" x14ac:dyDescent="0.25">
      <c r="A1047" s="11"/>
      <c r="B1047" s="11"/>
      <c r="C1047" s="11"/>
      <c r="D1047" s="12" t="s">
        <v>175</v>
      </c>
      <c r="E1047" s="12" t="s">
        <v>176</v>
      </c>
      <c r="F1047" s="13">
        <v>0</v>
      </c>
      <c r="G1047" s="13">
        <v>3000</v>
      </c>
      <c r="H1047" s="13">
        <v>3000</v>
      </c>
    </row>
    <row r="1048" spans="1:8" x14ac:dyDescent="0.25">
      <c r="A1048" s="14"/>
      <c r="B1048" s="14"/>
      <c r="C1048" s="15" t="s">
        <v>859</v>
      </c>
      <c r="D1048" s="14"/>
      <c r="E1048" s="15" t="s">
        <v>860</v>
      </c>
      <c r="F1048" s="16">
        <f>+F1049</f>
        <v>0</v>
      </c>
      <c r="G1048" s="16">
        <f>+G1049</f>
        <v>750</v>
      </c>
      <c r="H1048" s="16">
        <f>+H1049</f>
        <v>750</v>
      </c>
    </row>
    <row r="1049" spans="1:8" x14ac:dyDescent="0.25">
      <c r="A1049" s="11"/>
      <c r="B1049" s="11"/>
      <c r="C1049" s="11"/>
      <c r="D1049" s="12" t="s">
        <v>179</v>
      </c>
      <c r="E1049" s="12" t="s">
        <v>180</v>
      </c>
      <c r="F1049" s="13">
        <f>+F1050</f>
        <v>0</v>
      </c>
      <c r="G1049" s="13">
        <f>+G1050</f>
        <v>750</v>
      </c>
      <c r="H1049" s="13">
        <f>+H1050</f>
        <v>750</v>
      </c>
    </row>
    <row r="1050" spans="1:8" x14ac:dyDescent="0.25">
      <c r="A1050" s="11"/>
      <c r="B1050" s="11"/>
      <c r="C1050" s="11"/>
      <c r="D1050" s="12" t="s">
        <v>181</v>
      </c>
      <c r="E1050" s="12" t="s">
        <v>182</v>
      </c>
      <c r="F1050" s="13">
        <f>+F1051</f>
        <v>0</v>
      </c>
      <c r="G1050" s="13">
        <f>+G1051</f>
        <v>750</v>
      </c>
      <c r="H1050" s="13">
        <f>+H1051</f>
        <v>750</v>
      </c>
    </row>
    <row r="1051" spans="1:8" x14ac:dyDescent="0.25">
      <c r="A1051" s="11"/>
      <c r="B1051" s="11"/>
      <c r="C1051" s="11"/>
      <c r="D1051" s="12" t="s">
        <v>183</v>
      </c>
      <c r="E1051" s="12" t="s">
        <v>184</v>
      </c>
      <c r="F1051" s="13">
        <v>0</v>
      </c>
      <c r="G1051" s="13">
        <v>750</v>
      </c>
      <c r="H1051" s="13">
        <v>750</v>
      </c>
    </row>
    <row r="1052" spans="1:8" x14ac:dyDescent="0.25">
      <c r="A1052" s="8"/>
      <c r="B1052" s="9" t="s">
        <v>861</v>
      </c>
      <c r="C1052" s="8"/>
      <c r="D1052" s="8"/>
      <c r="E1052" s="9" t="s">
        <v>862</v>
      </c>
      <c r="F1052" s="10">
        <f>+F1053+F1058+F1063</f>
        <v>4967.3500000000004</v>
      </c>
      <c r="G1052" s="10">
        <f>+G1053+G1058+G1063</f>
        <v>6500</v>
      </c>
      <c r="H1052" s="10">
        <f>+H1053+H1058+H1063</f>
        <v>6500</v>
      </c>
    </row>
    <row r="1053" spans="1:8" x14ac:dyDescent="0.25">
      <c r="A1053" s="11"/>
      <c r="B1053" s="12" t="s">
        <v>863</v>
      </c>
      <c r="C1053" s="11"/>
      <c r="D1053" s="11"/>
      <c r="E1053" s="12" t="s">
        <v>864</v>
      </c>
      <c r="F1053" s="13">
        <f>+F1054</f>
        <v>2045.35</v>
      </c>
      <c r="G1053" s="13">
        <f>+G1054</f>
        <v>2500</v>
      </c>
      <c r="H1053" s="13">
        <f>+H1054</f>
        <v>2500</v>
      </c>
    </row>
    <row r="1054" spans="1:8" x14ac:dyDescent="0.25">
      <c r="A1054" s="14"/>
      <c r="B1054" s="14"/>
      <c r="C1054" s="15" t="s">
        <v>865</v>
      </c>
      <c r="D1054" s="14"/>
      <c r="E1054" s="15" t="s">
        <v>866</v>
      </c>
      <c r="F1054" s="16">
        <f>+F1055</f>
        <v>2045.35</v>
      </c>
      <c r="G1054" s="16">
        <f>+G1055</f>
        <v>2500</v>
      </c>
      <c r="H1054" s="16">
        <f>+H1055</f>
        <v>2500</v>
      </c>
    </row>
    <row r="1055" spans="1:8" x14ac:dyDescent="0.25">
      <c r="A1055" s="11"/>
      <c r="B1055" s="11"/>
      <c r="C1055" s="11"/>
      <c r="D1055" s="12" t="s">
        <v>179</v>
      </c>
      <c r="E1055" s="12" t="s">
        <v>180</v>
      </c>
      <c r="F1055" s="13">
        <f>+F1056</f>
        <v>2045.35</v>
      </c>
      <c r="G1055" s="13">
        <f>+G1056</f>
        <v>2500</v>
      </c>
      <c r="H1055" s="13">
        <f>+H1056</f>
        <v>2500</v>
      </c>
    </row>
    <row r="1056" spans="1:8" x14ac:dyDescent="0.25">
      <c r="A1056" s="11"/>
      <c r="B1056" s="11"/>
      <c r="C1056" s="11"/>
      <c r="D1056" s="12" t="s">
        <v>181</v>
      </c>
      <c r="E1056" s="12" t="s">
        <v>182</v>
      </c>
      <c r="F1056" s="13">
        <f>+F1057</f>
        <v>2045.35</v>
      </c>
      <c r="G1056" s="13">
        <f>+G1057</f>
        <v>2500</v>
      </c>
      <c r="H1056" s="13">
        <f>+H1057</f>
        <v>2500</v>
      </c>
    </row>
    <row r="1057" spans="1:8" x14ac:dyDescent="0.25">
      <c r="A1057" s="11"/>
      <c r="B1057" s="11"/>
      <c r="C1057" s="11"/>
      <c r="D1057" s="12" t="s">
        <v>183</v>
      </c>
      <c r="E1057" s="12" t="s">
        <v>184</v>
      </c>
      <c r="F1057" s="13">
        <v>2045.35</v>
      </c>
      <c r="G1057" s="13">
        <v>2500</v>
      </c>
      <c r="H1057" s="13">
        <v>2500</v>
      </c>
    </row>
    <row r="1058" spans="1:8" x14ac:dyDescent="0.25">
      <c r="A1058" s="11"/>
      <c r="B1058" s="12" t="s">
        <v>867</v>
      </c>
      <c r="C1058" s="11"/>
      <c r="D1058" s="11"/>
      <c r="E1058" s="12" t="s">
        <v>868</v>
      </c>
      <c r="F1058" s="13">
        <f>+F1059</f>
        <v>0</v>
      </c>
      <c r="G1058" s="13">
        <f>+G1059</f>
        <v>1000</v>
      </c>
      <c r="H1058" s="13">
        <f>+H1059</f>
        <v>1000</v>
      </c>
    </row>
    <row r="1059" spans="1:8" x14ac:dyDescent="0.25">
      <c r="A1059" s="14"/>
      <c r="B1059" s="14"/>
      <c r="C1059" s="15" t="s">
        <v>869</v>
      </c>
      <c r="D1059" s="14"/>
      <c r="E1059" s="15" t="s">
        <v>870</v>
      </c>
      <c r="F1059" s="16">
        <f>+F1060</f>
        <v>0</v>
      </c>
      <c r="G1059" s="16">
        <f>+G1060</f>
        <v>1000</v>
      </c>
      <c r="H1059" s="16">
        <f>+H1060</f>
        <v>1000</v>
      </c>
    </row>
    <row r="1060" spans="1:8" x14ac:dyDescent="0.25">
      <c r="A1060" s="11"/>
      <c r="B1060" s="11"/>
      <c r="C1060" s="11"/>
      <c r="D1060" s="12" t="s">
        <v>179</v>
      </c>
      <c r="E1060" s="12" t="s">
        <v>180</v>
      </c>
      <c r="F1060" s="13">
        <f>+F1061</f>
        <v>0</v>
      </c>
      <c r="G1060" s="13">
        <f>+G1061</f>
        <v>1000</v>
      </c>
      <c r="H1060" s="13">
        <f>+H1061</f>
        <v>1000</v>
      </c>
    </row>
    <row r="1061" spans="1:8" x14ac:dyDescent="0.25">
      <c r="A1061" s="11"/>
      <c r="B1061" s="11"/>
      <c r="C1061" s="11"/>
      <c r="D1061" s="12" t="s">
        <v>181</v>
      </c>
      <c r="E1061" s="12" t="s">
        <v>182</v>
      </c>
      <c r="F1061" s="13">
        <f>+F1062</f>
        <v>0</v>
      </c>
      <c r="G1061" s="13">
        <f>+G1062</f>
        <v>1000</v>
      </c>
      <c r="H1061" s="13">
        <f>+H1062</f>
        <v>1000</v>
      </c>
    </row>
    <row r="1062" spans="1:8" x14ac:dyDescent="0.25">
      <c r="A1062" s="11"/>
      <c r="B1062" s="11"/>
      <c r="C1062" s="11"/>
      <c r="D1062" s="12" t="s">
        <v>183</v>
      </c>
      <c r="E1062" s="12" t="s">
        <v>184</v>
      </c>
      <c r="F1062" s="13">
        <v>0</v>
      </c>
      <c r="G1062" s="13">
        <v>1000</v>
      </c>
      <c r="H1062" s="13">
        <v>1000</v>
      </c>
    </row>
    <row r="1063" spans="1:8" x14ac:dyDescent="0.25">
      <c r="A1063" s="11"/>
      <c r="B1063" s="12" t="s">
        <v>871</v>
      </c>
      <c r="C1063" s="11"/>
      <c r="D1063" s="11"/>
      <c r="E1063" s="12" t="s">
        <v>872</v>
      </c>
      <c r="F1063" s="13">
        <f>+F1064</f>
        <v>2922</v>
      </c>
      <c r="G1063" s="13">
        <f>+G1064</f>
        <v>3000</v>
      </c>
      <c r="H1063" s="13">
        <f>+H1064</f>
        <v>3000</v>
      </c>
    </row>
    <row r="1064" spans="1:8" x14ac:dyDescent="0.25">
      <c r="A1064" s="14"/>
      <c r="B1064" s="14"/>
      <c r="C1064" s="15" t="s">
        <v>873</v>
      </c>
      <c r="D1064" s="14"/>
      <c r="E1064" s="15" t="s">
        <v>874</v>
      </c>
      <c r="F1064" s="16">
        <f>+F1065</f>
        <v>2922</v>
      </c>
      <c r="G1064" s="16">
        <f>+G1065</f>
        <v>3000</v>
      </c>
      <c r="H1064" s="16">
        <f>+H1065</f>
        <v>3000</v>
      </c>
    </row>
    <row r="1065" spans="1:8" x14ac:dyDescent="0.25">
      <c r="A1065" s="11"/>
      <c r="B1065" s="11"/>
      <c r="C1065" s="11"/>
      <c r="D1065" s="12" t="s">
        <v>179</v>
      </c>
      <c r="E1065" s="12" t="s">
        <v>180</v>
      </c>
      <c r="F1065" s="13">
        <f>+F1066</f>
        <v>2922</v>
      </c>
      <c r="G1065" s="13">
        <f>+G1066</f>
        <v>3000</v>
      </c>
      <c r="H1065" s="13">
        <f>+H1066</f>
        <v>3000</v>
      </c>
    </row>
    <row r="1066" spans="1:8" x14ac:dyDescent="0.25">
      <c r="A1066" s="11"/>
      <c r="B1066" s="11"/>
      <c r="C1066" s="11"/>
      <c r="D1066" s="12" t="s">
        <v>181</v>
      </c>
      <c r="E1066" s="12" t="s">
        <v>182</v>
      </c>
      <c r="F1066" s="13">
        <f>+F1067</f>
        <v>2922</v>
      </c>
      <c r="G1066" s="13">
        <f>+G1067</f>
        <v>3000</v>
      </c>
      <c r="H1066" s="13">
        <f>+H1067</f>
        <v>3000</v>
      </c>
    </row>
    <row r="1067" spans="1:8" x14ac:dyDescent="0.25">
      <c r="A1067" s="11"/>
      <c r="B1067" s="11"/>
      <c r="C1067" s="11"/>
      <c r="D1067" s="12" t="s">
        <v>183</v>
      </c>
      <c r="E1067" s="12" t="s">
        <v>184</v>
      </c>
      <c r="F1067" s="13">
        <v>2922</v>
      </c>
      <c r="G1067" s="13">
        <v>3000</v>
      </c>
      <c r="H1067" s="13">
        <v>3000</v>
      </c>
    </row>
    <row r="1068" spans="1:8" x14ac:dyDescent="0.25">
      <c r="A1068" s="8"/>
      <c r="B1068" s="9" t="s">
        <v>875</v>
      </c>
      <c r="C1068" s="8"/>
      <c r="D1068" s="8"/>
      <c r="E1068" s="9" t="s">
        <v>876</v>
      </c>
      <c r="F1068" s="10">
        <f>+F1069+F1111</f>
        <v>117473.43999999997</v>
      </c>
      <c r="G1068" s="10">
        <f>+G1069+G1111</f>
        <v>124372.94999999998</v>
      </c>
      <c r="H1068" s="10">
        <f>+H1069+H1111</f>
        <v>134300</v>
      </c>
    </row>
    <row r="1069" spans="1:8" x14ac:dyDescent="0.25">
      <c r="A1069" s="11"/>
      <c r="B1069" s="12" t="s">
        <v>877</v>
      </c>
      <c r="C1069" s="11"/>
      <c r="D1069" s="11"/>
      <c r="E1069" s="12" t="s">
        <v>878</v>
      </c>
      <c r="F1069" s="13">
        <f>+F1070+F1074+F1078+F1082+F1086+F1090+F1099+F1106</f>
        <v>110419.48999999998</v>
      </c>
      <c r="G1069" s="13">
        <f>+G1070+G1074+G1078+G1082+G1086+G1090+G1099+G1106</f>
        <v>117272.94999999998</v>
      </c>
      <c r="H1069" s="13">
        <f>+H1070+H1074+H1078+H1082+H1086+H1090+H1099+H1106</f>
        <v>127300</v>
      </c>
    </row>
    <row r="1070" spans="1:8" x14ac:dyDescent="0.25">
      <c r="A1070" s="14"/>
      <c r="B1070" s="14"/>
      <c r="C1070" s="15" t="s">
        <v>879</v>
      </c>
      <c r="D1070" s="14"/>
      <c r="E1070" s="15" t="s">
        <v>880</v>
      </c>
      <c r="F1070" s="16">
        <f>+F1071</f>
        <v>734.4</v>
      </c>
      <c r="G1070" s="16">
        <f>+G1071</f>
        <v>2529.37</v>
      </c>
      <c r="H1070" s="16">
        <f>+H1071</f>
        <v>5000</v>
      </c>
    </row>
    <row r="1071" spans="1:8" x14ac:dyDescent="0.25">
      <c r="A1071" s="11"/>
      <c r="B1071" s="11"/>
      <c r="C1071" s="11"/>
      <c r="D1071" s="12" t="s">
        <v>179</v>
      </c>
      <c r="E1071" s="12" t="s">
        <v>180</v>
      </c>
      <c r="F1071" s="13">
        <f>+F1072</f>
        <v>734.4</v>
      </c>
      <c r="G1071" s="13">
        <f>+G1072</f>
        <v>2529.37</v>
      </c>
      <c r="H1071" s="13">
        <f>+H1072</f>
        <v>5000</v>
      </c>
    </row>
    <row r="1072" spans="1:8" x14ac:dyDescent="0.25">
      <c r="A1072" s="11"/>
      <c r="B1072" s="11"/>
      <c r="C1072" s="11"/>
      <c r="D1072" s="12" t="s">
        <v>181</v>
      </c>
      <c r="E1072" s="12" t="s">
        <v>182</v>
      </c>
      <c r="F1072" s="13">
        <f>+F1073</f>
        <v>734.4</v>
      </c>
      <c r="G1072" s="13">
        <f>+G1073</f>
        <v>2529.37</v>
      </c>
      <c r="H1072" s="13">
        <f>+H1073</f>
        <v>5000</v>
      </c>
    </row>
    <row r="1073" spans="1:8" x14ac:dyDescent="0.25">
      <c r="A1073" s="11"/>
      <c r="B1073" s="11"/>
      <c r="C1073" s="11"/>
      <c r="D1073" s="12" t="s">
        <v>183</v>
      </c>
      <c r="E1073" s="12" t="s">
        <v>184</v>
      </c>
      <c r="F1073" s="13">
        <v>734.4</v>
      </c>
      <c r="G1073" s="13">
        <v>2529.37</v>
      </c>
      <c r="H1073" s="13">
        <v>5000</v>
      </c>
    </row>
    <row r="1074" spans="1:8" x14ac:dyDescent="0.25">
      <c r="A1074" s="14"/>
      <c r="B1074" s="14"/>
      <c r="C1074" s="15" t="s">
        <v>881</v>
      </c>
      <c r="D1074" s="14"/>
      <c r="E1074" s="15" t="s">
        <v>882</v>
      </c>
      <c r="F1074" s="16">
        <f>+F1075</f>
        <v>69999.37</v>
      </c>
      <c r="G1074" s="16">
        <f>+G1075</f>
        <v>70000</v>
      </c>
      <c r="H1074" s="16">
        <f>+H1075</f>
        <v>70000</v>
      </c>
    </row>
    <row r="1075" spans="1:8" x14ac:dyDescent="0.25">
      <c r="A1075" s="11"/>
      <c r="B1075" s="11"/>
      <c r="C1075" s="11"/>
      <c r="D1075" s="12" t="s">
        <v>179</v>
      </c>
      <c r="E1075" s="12" t="s">
        <v>180</v>
      </c>
      <c r="F1075" s="13">
        <f>+F1076</f>
        <v>69999.37</v>
      </c>
      <c r="G1075" s="13">
        <f>+G1076</f>
        <v>70000</v>
      </c>
      <c r="H1075" s="13">
        <f>+H1076</f>
        <v>70000</v>
      </c>
    </row>
    <row r="1076" spans="1:8" x14ac:dyDescent="0.25">
      <c r="A1076" s="11"/>
      <c r="B1076" s="11"/>
      <c r="C1076" s="11"/>
      <c r="D1076" s="12" t="s">
        <v>181</v>
      </c>
      <c r="E1076" s="12" t="s">
        <v>182</v>
      </c>
      <c r="F1076" s="13">
        <f>+F1077</f>
        <v>69999.37</v>
      </c>
      <c r="G1076" s="13">
        <f>+G1077</f>
        <v>70000</v>
      </c>
      <c r="H1076" s="13">
        <f>+H1077</f>
        <v>70000</v>
      </c>
    </row>
    <row r="1077" spans="1:8" x14ac:dyDescent="0.25">
      <c r="A1077" s="11"/>
      <c r="B1077" s="11"/>
      <c r="C1077" s="11"/>
      <c r="D1077" s="12" t="s">
        <v>183</v>
      </c>
      <c r="E1077" s="12" t="s">
        <v>184</v>
      </c>
      <c r="F1077" s="13">
        <v>69999.37</v>
      </c>
      <c r="G1077" s="13">
        <v>70000</v>
      </c>
      <c r="H1077" s="13">
        <v>70000</v>
      </c>
    </row>
    <row r="1078" spans="1:8" x14ac:dyDescent="0.25">
      <c r="A1078" s="14"/>
      <c r="B1078" s="14"/>
      <c r="C1078" s="15" t="s">
        <v>883</v>
      </c>
      <c r="D1078" s="14"/>
      <c r="E1078" s="15" t="s">
        <v>884</v>
      </c>
      <c r="F1078" s="16">
        <f>+F1079</f>
        <v>2706.7</v>
      </c>
      <c r="G1078" s="16">
        <f>+G1079</f>
        <v>3000</v>
      </c>
      <c r="H1078" s="16">
        <f>+H1079</f>
        <v>3000</v>
      </c>
    </row>
    <row r="1079" spans="1:8" x14ac:dyDescent="0.25">
      <c r="A1079" s="11"/>
      <c r="B1079" s="11"/>
      <c r="C1079" s="11"/>
      <c r="D1079" s="12" t="s">
        <v>179</v>
      </c>
      <c r="E1079" s="12" t="s">
        <v>180</v>
      </c>
      <c r="F1079" s="13">
        <f>+F1080</f>
        <v>2706.7</v>
      </c>
      <c r="G1079" s="13">
        <f>+G1080</f>
        <v>3000</v>
      </c>
      <c r="H1079" s="13">
        <f>+H1080</f>
        <v>3000</v>
      </c>
    </row>
    <row r="1080" spans="1:8" x14ac:dyDescent="0.25">
      <c r="A1080" s="11"/>
      <c r="B1080" s="11"/>
      <c r="C1080" s="11"/>
      <c r="D1080" s="12" t="s">
        <v>181</v>
      </c>
      <c r="E1080" s="12" t="s">
        <v>182</v>
      </c>
      <c r="F1080" s="13">
        <f>+F1081</f>
        <v>2706.7</v>
      </c>
      <c r="G1080" s="13">
        <f>+G1081</f>
        <v>3000</v>
      </c>
      <c r="H1080" s="13">
        <f>+H1081</f>
        <v>3000</v>
      </c>
    </row>
    <row r="1081" spans="1:8" x14ac:dyDescent="0.25">
      <c r="A1081" s="11"/>
      <c r="B1081" s="11"/>
      <c r="C1081" s="11"/>
      <c r="D1081" s="12" t="s">
        <v>183</v>
      </c>
      <c r="E1081" s="12" t="s">
        <v>184</v>
      </c>
      <c r="F1081" s="13">
        <v>2706.7</v>
      </c>
      <c r="G1081" s="13">
        <v>3000</v>
      </c>
      <c r="H1081" s="13">
        <v>3000</v>
      </c>
    </row>
    <row r="1082" spans="1:8" x14ac:dyDescent="0.25">
      <c r="A1082" s="14"/>
      <c r="B1082" s="14"/>
      <c r="C1082" s="15" t="s">
        <v>885</v>
      </c>
      <c r="D1082" s="14"/>
      <c r="E1082" s="15" t="s">
        <v>886</v>
      </c>
      <c r="F1082" s="16">
        <f>+F1083</f>
        <v>3000</v>
      </c>
      <c r="G1082" s="16">
        <f>+G1083</f>
        <v>3000</v>
      </c>
      <c r="H1082" s="16">
        <f>+H1083</f>
        <v>3000</v>
      </c>
    </row>
    <row r="1083" spans="1:8" x14ac:dyDescent="0.25">
      <c r="A1083" s="11"/>
      <c r="B1083" s="11"/>
      <c r="C1083" s="11"/>
      <c r="D1083" s="12" t="s">
        <v>179</v>
      </c>
      <c r="E1083" s="12" t="s">
        <v>180</v>
      </c>
      <c r="F1083" s="13">
        <f>+F1084</f>
        <v>3000</v>
      </c>
      <c r="G1083" s="13">
        <f>+G1084</f>
        <v>3000</v>
      </c>
      <c r="H1083" s="13">
        <f>+H1084</f>
        <v>3000</v>
      </c>
    </row>
    <row r="1084" spans="1:8" x14ac:dyDescent="0.25">
      <c r="A1084" s="11"/>
      <c r="B1084" s="11"/>
      <c r="C1084" s="11"/>
      <c r="D1084" s="12" t="s">
        <v>181</v>
      </c>
      <c r="E1084" s="12" t="s">
        <v>182</v>
      </c>
      <c r="F1084" s="13">
        <f>+F1085</f>
        <v>3000</v>
      </c>
      <c r="G1084" s="13">
        <f>+G1085</f>
        <v>3000</v>
      </c>
      <c r="H1084" s="13">
        <f>+H1085</f>
        <v>3000</v>
      </c>
    </row>
    <row r="1085" spans="1:8" x14ac:dyDescent="0.25">
      <c r="A1085" s="11"/>
      <c r="B1085" s="11"/>
      <c r="C1085" s="11"/>
      <c r="D1085" s="12" t="s">
        <v>183</v>
      </c>
      <c r="E1085" s="12" t="s">
        <v>184</v>
      </c>
      <c r="F1085" s="13">
        <v>3000</v>
      </c>
      <c r="G1085" s="13">
        <v>3000</v>
      </c>
      <c r="H1085" s="13">
        <v>3000</v>
      </c>
    </row>
    <row r="1086" spans="1:8" x14ac:dyDescent="0.25">
      <c r="A1086" s="14"/>
      <c r="B1086" s="14"/>
      <c r="C1086" s="15" t="s">
        <v>887</v>
      </c>
      <c r="D1086" s="14"/>
      <c r="E1086" s="15" t="s">
        <v>888</v>
      </c>
      <c r="F1086" s="16">
        <f>+F1087</f>
        <v>2810.45</v>
      </c>
      <c r="G1086" s="16">
        <f>+G1087</f>
        <v>3000</v>
      </c>
      <c r="H1086" s="16">
        <f>+H1087</f>
        <v>3000</v>
      </c>
    </row>
    <row r="1087" spans="1:8" x14ac:dyDescent="0.25">
      <c r="A1087" s="11"/>
      <c r="B1087" s="11"/>
      <c r="C1087" s="11"/>
      <c r="D1087" s="12" t="s">
        <v>179</v>
      </c>
      <c r="E1087" s="12" t="s">
        <v>180</v>
      </c>
      <c r="F1087" s="13">
        <f>+F1088</f>
        <v>2810.45</v>
      </c>
      <c r="G1087" s="13">
        <f>+G1088</f>
        <v>3000</v>
      </c>
      <c r="H1087" s="13">
        <f>+H1088</f>
        <v>3000</v>
      </c>
    </row>
    <row r="1088" spans="1:8" x14ac:dyDescent="0.25">
      <c r="A1088" s="11"/>
      <c r="B1088" s="11"/>
      <c r="C1088" s="11"/>
      <c r="D1088" s="12" t="s">
        <v>468</v>
      </c>
      <c r="E1088" s="12" t="s">
        <v>469</v>
      </c>
      <c r="F1088" s="13">
        <f>+F1089</f>
        <v>2810.45</v>
      </c>
      <c r="G1088" s="13">
        <f>+G1089</f>
        <v>3000</v>
      </c>
      <c r="H1088" s="13">
        <f>+H1089</f>
        <v>3000</v>
      </c>
    </row>
    <row r="1089" spans="1:8" x14ac:dyDescent="0.25">
      <c r="A1089" s="11"/>
      <c r="B1089" s="11"/>
      <c r="C1089" s="11"/>
      <c r="D1089" s="12" t="s">
        <v>518</v>
      </c>
      <c r="E1089" s="12" t="s">
        <v>519</v>
      </c>
      <c r="F1089" s="13">
        <v>2810.45</v>
      </c>
      <c r="G1089" s="13">
        <v>3000</v>
      </c>
      <c r="H1089" s="13">
        <v>3000</v>
      </c>
    </row>
    <row r="1090" spans="1:8" x14ac:dyDescent="0.25">
      <c r="A1090" s="14"/>
      <c r="B1090" s="14"/>
      <c r="C1090" s="15" t="s">
        <v>889</v>
      </c>
      <c r="D1090" s="14"/>
      <c r="E1090" s="15" t="s">
        <v>890</v>
      </c>
      <c r="F1090" s="16">
        <f>+F1091+F1096</f>
        <v>14494.09</v>
      </c>
      <c r="G1090" s="16">
        <f>+G1091+G1096</f>
        <v>14494.09</v>
      </c>
      <c r="H1090" s="16">
        <f>+H1091+H1096</f>
        <v>10000</v>
      </c>
    </row>
    <row r="1091" spans="1:8" x14ac:dyDescent="0.25">
      <c r="A1091" s="11"/>
      <c r="B1091" s="11"/>
      <c r="C1091" s="11"/>
      <c r="D1091" s="12" t="s">
        <v>165</v>
      </c>
      <c r="E1091" s="12" t="s">
        <v>166</v>
      </c>
      <c r="F1091" s="13">
        <f>+F1092</f>
        <v>14494.09</v>
      </c>
      <c r="G1091" s="13">
        <f>+G1092</f>
        <v>4494.09</v>
      </c>
      <c r="H1091" s="13">
        <f>+H1092</f>
        <v>0</v>
      </c>
    </row>
    <row r="1092" spans="1:8" x14ac:dyDescent="0.25">
      <c r="A1092" s="11"/>
      <c r="B1092" s="11"/>
      <c r="C1092" s="11"/>
      <c r="D1092" s="12" t="s">
        <v>167</v>
      </c>
      <c r="E1092" s="12" t="s">
        <v>168</v>
      </c>
      <c r="F1092" s="13">
        <f>+F1093+F1094+F1095</f>
        <v>14494.09</v>
      </c>
      <c r="G1092" s="13">
        <f>+G1093+G1094+G1095</f>
        <v>4494.09</v>
      </c>
      <c r="H1092" s="13">
        <f>+H1093+H1094+H1095</f>
        <v>0</v>
      </c>
    </row>
    <row r="1093" spans="1:8" x14ac:dyDescent="0.25">
      <c r="A1093" s="11"/>
      <c r="B1093" s="11"/>
      <c r="C1093" s="11"/>
      <c r="D1093" s="12" t="s">
        <v>267</v>
      </c>
      <c r="E1093" s="12" t="s">
        <v>268</v>
      </c>
      <c r="F1093" s="13">
        <v>219.6</v>
      </c>
      <c r="G1093" s="13">
        <v>0</v>
      </c>
      <c r="H1093" s="13">
        <v>0</v>
      </c>
    </row>
    <row r="1094" spans="1:8" x14ac:dyDescent="0.25">
      <c r="A1094" s="11"/>
      <c r="B1094" s="11"/>
      <c r="C1094" s="11"/>
      <c r="D1094" s="12" t="s">
        <v>376</v>
      </c>
      <c r="E1094" s="12" t="s">
        <v>377</v>
      </c>
      <c r="F1094" s="13">
        <v>14274.49</v>
      </c>
      <c r="G1094" s="13">
        <v>0</v>
      </c>
      <c r="H1094" s="13">
        <v>0</v>
      </c>
    </row>
    <row r="1095" spans="1:8" x14ac:dyDescent="0.25">
      <c r="A1095" s="11"/>
      <c r="B1095" s="11"/>
      <c r="C1095" s="11"/>
      <c r="D1095" s="12" t="s">
        <v>380</v>
      </c>
      <c r="E1095" s="12" t="s">
        <v>381</v>
      </c>
      <c r="F1095" s="13">
        <v>0</v>
      </c>
      <c r="G1095" s="13">
        <v>4494.09</v>
      </c>
      <c r="H1095" s="13">
        <v>0</v>
      </c>
    </row>
    <row r="1096" spans="1:8" x14ac:dyDescent="0.25">
      <c r="A1096" s="11"/>
      <c r="B1096" s="11"/>
      <c r="C1096" s="11"/>
      <c r="D1096" s="12" t="s">
        <v>179</v>
      </c>
      <c r="E1096" s="12" t="s">
        <v>180</v>
      </c>
      <c r="F1096" s="13">
        <f>+F1097</f>
        <v>0</v>
      </c>
      <c r="G1096" s="13">
        <f>+G1097</f>
        <v>10000</v>
      </c>
      <c r="H1096" s="13">
        <f>+H1097</f>
        <v>10000</v>
      </c>
    </row>
    <row r="1097" spans="1:8" x14ac:dyDescent="0.25">
      <c r="A1097" s="11"/>
      <c r="B1097" s="11"/>
      <c r="C1097" s="11"/>
      <c r="D1097" s="12" t="s">
        <v>181</v>
      </c>
      <c r="E1097" s="12" t="s">
        <v>182</v>
      </c>
      <c r="F1097" s="13">
        <f>+F1098</f>
        <v>0</v>
      </c>
      <c r="G1097" s="13">
        <f>+G1098</f>
        <v>10000</v>
      </c>
      <c r="H1097" s="13">
        <f>+H1098</f>
        <v>10000</v>
      </c>
    </row>
    <row r="1098" spans="1:8" x14ac:dyDescent="0.25">
      <c r="A1098" s="11"/>
      <c r="B1098" s="11"/>
      <c r="C1098" s="11"/>
      <c r="D1098" s="12" t="s">
        <v>183</v>
      </c>
      <c r="E1098" s="12" t="s">
        <v>184</v>
      </c>
      <c r="F1098" s="13">
        <v>0</v>
      </c>
      <c r="G1098" s="13">
        <v>10000</v>
      </c>
      <c r="H1098" s="13">
        <v>10000</v>
      </c>
    </row>
    <row r="1099" spans="1:8" x14ac:dyDescent="0.25">
      <c r="A1099" s="14"/>
      <c r="B1099" s="14"/>
      <c r="C1099" s="15" t="s">
        <v>891</v>
      </c>
      <c r="D1099" s="14"/>
      <c r="E1099" s="15" t="s">
        <v>892</v>
      </c>
      <c r="F1099" s="16">
        <f>+F1100+F1103</f>
        <v>16291.58</v>
      </c>
      <c r="G1099" s="16">
        <f>+G1100+G1103</f>
        <v>16291.59</v>
      </c>
      <c r="H1099" s="16">
        <f>+H1100+H1103</f>
        <v>18300</v>
      </c>
    </row>
    <row r="1100" spans="1:8" x14ac:dyDescent="0.25">
      <c r="A1100" s="11"/>
      <c r="B1100" s="11"/>
      <c r="C1100" s="11"/>
      <c r="D1100" s="12" t="s">
        <v>165</v>
      </c>
      <c r="E1100" s="12" t="s">
        <v>166</v>
      </c>
      <c r="F1100" s="13">
        <f>+F1101</f>
        <v>0</v>
      </c>
      <c r="G1100" s="13">
        <f>+G1101</f>
        <v>1990.46</v>
      </c>
      <c r="H1100" s="13">
        <f>+H1101</f>
        <v>3300</v>
      </c>
    </row>
    <row r="1101" spans="1:8" x14ac:dyDescent="0.25">
      <c r="A1101" s="11"/>
      <c r="B1101" s="11"/>
      <c r="C1101" s="11"/>
      <c r="D1101" s="12" t="s">
        <v>167</v>
      </c>
      <c r="E1101" s="12" t="s">
        <v>168</v>
      </c>
      <c r="F1101" s="13">
        <f>+F1102</f>
        <v>0</v>
      </c>
      <c r="G1101" s="13">
        <f>+G1102</f>
        <v>1990.46</v>
      </c>
      <c r="H1101" s="13">
        <f>+H1102</f>
        <v>3300</v>
      </c>
    </row>
    <row r="1102" spans="1:8" x14ac:dyDescent="0.25">
      <c r="A1102" s="11"/>
      <c r="B1102" s="11"/>
      <c r="C1102" s="11"/>
      <c r="D1102" s="12" t="s">
        <v>271</v>
      </c>
      <c r="E1102" s="12" t="s">
        <v>272</v>
      </c>
      <c r="F1102" s="13">
        <v>0</v>
      </c>
      <c r="G1102" s="13">
        <v>1990.46</v>
      </c>
      <c r="H1102" s="13">
        <v>3300</v>
      </c>
    </row>
    <row r="1103" spans="1:8" x14ac:dyDescent="0.25">
      <c r="A1103" s="11"/>
      <c r="B1103" s="11"/>
      <c r="C1103" s="11"/>
      <c r="D1103" s="12" t="s">
        <v>187</v>
      </c>
      <c r="E1103" s="12" t="s">
        <v>188</v>
      </c>
      <c r="F1103" s="13">
        <f>+F1104</f>
        <v>16291.58</v>
      </c>
      <c r="G1103" s="13">
        <f>+G1104</f>
        <v>14301.13</v>
      </c>
      <c r="H1103" s="13">
        <f>+H1104</f>
        <v>15000</v>
      </c>
    </row>
    <row r="1104" spans="1:8" x14ac:dyDescent="0.25">
      <c r="A1104" s="11"/>
      <c r="B1104" s="11"/>
      <c r="C1104" s="11"/>
      <c r="D1104" s="12" t="s">
        <v>189</v>
      </c>
      <c r="E1104" s="12" t="s">
        <v>190</v>
      </c>
      <c r="F1104" s="13">
        <f>+F1105</f>
        <v>16291.58</v>
      </c>
      <c r="G1104" s="13">
        <f>+G1105</f>
        <v>14301.13</v>
      </c>
      <c r="H1104" s="13">
        <f>+H1105</f>
        <v>15000</v>
      </c>
    </row>
    <row r="1105" spans="1:8" x14ac:dyDescent="0.25">
      <c r="A1105" s="11"/>
      <c r="B1105" s="11"/>
      <c r="C1105" s="11"/>
      <c r="D1105" s="12" t="s">
        <v>295</v>
      </c>
      <c r="E1105" s="12" t="s">
        <v>296</v>
      </c>
      <c r="F1105" s="13">
        <v>16291.58</v>
      </c>
      <c r="G1105" s="13">
        <v>14301.13</v>
      </c>
      <c r="H1105" s="13">
        <v>15000</v>
      </c>
    </row>
    <row r="1106" spans="1:8" x14ac:dyDescent="0.25">
      <c r="A1106" s="14"/>
      <c r="B1106" s="14"/>
      <c r="C1106" s="15" t="s">
        <v>893</v>
      </c>
      <c r="D1106" s="14"/>
      <c r="E1106" s="15" t="s">
        <v>894</v>
      </c>
      <c r="F1106" s="16">
        <f>+F1107</f>
        <v>382.9</v>
      </c>
      <c r="G1106" s="16">
        <f>+G1107</f>
        <v>4957.8999999999996</v>
      </c>
      <c r="H1106" s="16">
        <f>+H1107</f>
        <v>15000</v>
      </c>
    </row>
    <row r="1107" spans="1:8" x14ac:dyDescent="0.25">
      <c r="A1107" s="11"/>
      <c r="B1107" s="11"/>
      <c r="C1107" s="11"/>
      <c r="D1107" s="12" t="s">
        <v>187</v>
      </c>
      <c r="E1107" s="12" t="s">
        <v>188</v>
      </c>
      <c r="F1107" s="13">
        <f>+F1108</f>
        <v>382.9</v>
      </c>
      <c r="G1107" s="13">
        <f>+G1108</f>
        <v>4957.8999999999996</v>
      </c>
      <c r="H1107" s="13">
        <f>+H1108</f>
        <v>15000</v>
      </c>
    </row>
    <row r="1108" spans="1:8" x14ac:dyDescent="0.25">
      <c r="A1108" s="11"/>
      <c r="B1108" s="11"/>
      <c r="C1108" s="11"/>
      <c r="D1108" s="12" t="s">
        <v>189</v>
      </c>
      <c r="E1108" s="12" t="s">
        <v>190</v>
      </c>
      <c r="F1108" s="13">
        <f>+F1109+F1110</f>
        <v>382.9</v>
      </c>
      <c r="G1108" s="13">
        <f>+G1109+G1110</f>
        <v>4957.8999999999996</v>
      </c>
      <c r="H1108" s="13">
        <f>+H1109+H1110</f>
        <v>15000</v>
      </c>
    </row>
    <row r="1109" spans="1:8" x14ac:dyDescent="0.25">
      <c r="A1109" s="11"/>
      <c r="B1109" s="11"/>
      <c r="C1109" s="11"/>
      <c r="D1109" s="12" t="s">
        <v>600</v>
      </c>
      <c r="E1109" s="12" t="s">
        <v>601</v>
      </c>
      <c r="F1109" s="13">
        <v>382.9</v>
      </c>
      <c r="G1109" s="13">
        <v>0</v>
      </c>
      <c r="H1109" s="13">
        <v>0</v>
      </c>
    </row>
    <row r="1110" spans="1:8" x14ac:dyDescent="0.25">
      <c r="A1110" s="11"/>
      <c r="B1110" s="11"/>
      <c r="C1110" s="11"/>
      <c r="D1110" s="12" t="s">
        <v>295</v>
      </c>
      <c r="E1110" s="12" t="s">
        <v>296</v>
      </c>
      <c r="F1110" s="13">
        <v>0</v>
      </c>
      <c r="G1110" s="13">
        <v>4957.8999999999996</v>
      </c>
      <c r="H1110" s="13">
        <v>15000</v>
      </c>
    </row>
    <row r="1111" spans="1:8" x14ac:dyDescent="0.25">
      <c r="A1111" s="11"/>
      <c r="B1111" s="12" t="s">
        <v>895</v>
      </c>
      <c r="C1111" s="11"/>
      <c r="D1111" s="11"/>
      <c r="E1111" s="12" t="s">
        <v>896</v>
      </c>
      <c r="F1111" s="13">
        <f>+F1112</f>
        <v>7053.9500000000007</v>
      </c>
      <c r="G1111" s="13">
        <f>+G1112</f>
        <v>7100</v>
      </c>
      <c r="H1111" s="13">
        <f>+H1112</f>
        <v>7000</v>
      </c>
    </row>
    <row r="1112" spans="1:8" x14ac:dyDescent="0.25">
      <c r="A1112" s="14"/>
      <c r="B1112" s="14"/>
      <c r="C1112" s="15" t="s">
        <v>897</v>
      </c>
      <c r="D1112" s="14"/>
      <c r="E1112" s="15" t="s">
        <v>898</v>
      </c>
      <c r="F1112" s="16">
        <f>+F1113+F1119</f>
        <v>7053.9500000000007</v>
      </c>
      <c r="G1112" s="16">
        <f>+G1113+G1119</f>
        <v>7100</v>
      </c>
      <c r="H1112" s="16">
        <f>+H1113+H1119</f>
        <v>7000</v>
      </c>
    </row>
    <row r="1113" spans="1:8" x14ac:dyDescent="0.25">
      <c r="A1113" s="11"/>
      <c r="B1113" s="11"/>
      <c r="C1113" s="11"/>
      <c r="D1113" s="12" t="s">
        <v>165</v>
      </c>
      <c r="E1113" s="12" t="s">
        <v>166</v>
      </c>
      <c r="F1113" s="13">
        <f>+F1114</f>
        <v>1457.1100000000001</v>
      </c>
      <c r="G1113" s="13">
        <f>+G1114</f>
        <v>7100</v>
      </c>
      <c r="H1113" s="13">
        <f>+H1114</f>
        <v>7000</v>
      </c>
    </row>
    <row r="1114" spans="1:8" x14ac:dyDescent="0.25">
      <c r="A1114" s="11"/>
      <c r="B1114" s="11"/>
      <c r="C1114" s="11"/>
      <c r="D1114" s="12" t="s">
        <v>167</v>
      </c>
      <c r="E1114" s="12" t="s">
        <v>168</v>
      </c>
      <c r="F1114" s="13">
        <f>+F1115+F1116+F1117+F1118</f>
        <v>1457.1100000000001</v>
      </c>
      <c r="G1114" s="13">
        <f>+G1115+G1116+G1117+G1118</f>
        <v>7100</v>
      </c>
      <c r="H1114" s="13">
        <f>+H1115+H1116+H1117+H1118</f>
        <v>7000</v>
      </c>
    </row>
    <row r="1115" spans="1:8" x14ac:dyDescent="0.25">
      <c r="A1115" s="11"/>
      <c r="B1115" s="11"/>
      <c r="C1115" s="11"/>
      <c r="D1115" s="12" t="s">
        <v>257</v>
      </c>
      <c r="E1115" s="12" t="s">
        <v>258</v>
      </c>
      <c r="F1115" s="13">
        <v>32.19</v>
      </c>
      <c r="G1115" s="13">
        <v>0</v>
      </c>
      <c r="H1115" s="13">
        <v>0</v>
      </c>
    </row>
    <row r="1116" spans="1:8" x14ac:dyDescent="0.25">
      <c r="A1116" s="11"/>
      <c r="B1116" s="11"/>
      <c r="C1116" s="11"/>
      <c r="D1116" s="12" t="s">
        <v>302</v>
      </c>
      <c r="E1116" s="12" t="s">
        <v>303</v>
      </c>
      <c r="F1116" s="13">
        <v>600</v>
      </c>
      <c r="G1116" s="13">
        <v>0</v>
      </c>
      <c r="H1116" s="13">
        <v>0</v>
      </c>
    </row>
    <row r="1117" spans="1:8" x14ac:dyDescent="0.25">
      <c r="A1117" s="11"/>
      <c r="B1117" s="11"/>
      <c r="C1117" s="11"/>
      <c r="D1117" s="12" t="s">
        <v>380</v>
      </c>
      <c r="E1117" s="12" t="s">
        <v>381</v>
      </c>
      <c r="F1117" s="13">
        <v>180</v>
      </c>
      <c r="G1117" s="13">
        <v>0</v>
      </c>
      <c r="H1117" s="13">
        <v>0</v>
      </c>
    </row>
    <row r="1118" spans="1:8" x14ac:dyDescent="0.25">
      <c r="A1118" s="11"/>
      <c r="B1118" s="11"/>
      <c r="C1118" s="11"/>
      <c r="D1118" s="12" t="s">
        <v>175</v>
      </c>
      <c r="E1118" s="12" t="s">
        <v>176</v>
      </c>
      <c r="F1118" s="13">
        <v>644.91999999999996</v>
      </c>
      <c r="G1118" s="13">
        <v>7100</v>
      </c>
      <c r="H1118" s="13">
        <v>7000</v>
      </c>
    </row>
    <row r="1119" spans="1:8" x14ac:dyDescent="0.25">
      <c r="A1119" s="11"/>
      <c r="B1119" s="11"/>
      <c r="C1119" s="11"/>
      <c r="D1119" s="12" t="s">
        <v>187</v>
      </c>
      <c r="E1119" s="12" t="s">
        <v>188</v>
      </c>
      <c r="F1119" s="13">
        <f>+F1120</f>
        <v>5596.84</v>
      </c>
      <c r="G1119" s="13">
        <f>+G1120</f>
        <v>0</v>
      </c>
      <c r="H1119" s="13">
        <f>+H1120</f>
        <v>0</v>
      </c>
    </row>
    <row r="1120" spans="1:8" x14ac:dyDescent="0.25">
      <c r="A1120" s="11"/>
      <c r="B1120" s="11"/>
      <c r="C1120" s="11"/>
      <c r="D1120" s="12" t="s">
        <v>189</v>
      </c>
      <c r="E1120" s="12" t="s">
        <v>190</v>
      </c>
      <c r="F1120" s="13">
        <f>+F1121+F1122+F1123</f>
        <v>5596.84</v>
      </c>
      <c r="G1120" s="13">
        <f>+G1121+G1122+G1123</f>
        <v>0</v>
      </c>
      <c r="H1120" s="13">
        <f>+H1121+H1122+H1123</f>
        <v>0</v>
      </c>
    </row>
    <row r="1121" spans="1:8" x14ac:dyDescent="0.25">
      <c r="A1121" s="11"/>
      <c r="B1121" s="11"/>
      <c r="C1121" s="11"/>
      <c r="D1121" s="12" t="s">
        <v>478</v>
      </c>
      <c r="E1121" s="12" t="s">
        <v>479</v>
      </c>
      <c r="F1121" s="13">
        <v>1569.8</v>
      </c>
      <c r="G1121" s="13">
        <v>0</v>
      </c>
      <c r="H1121" s="13">
        <v>0</v>
      </c>
    </row>
    <row r="1122" spans="1:8" x14ac:dyDescent="0.25">
      <c r="A1122" s="11"/>
      <c r="B1122" s="11"/>
      <c r="C1122" s="11"/>
      <c r="D1122" s="12" t="s">
        <v>480</v>
      </c>
      <c r="E1122" s="12" t="s">
        <v>481</v>
      </c>
      <c r="F1122" s="13">
        <v>1610.05</v>
      </c>
      <c r="G1122" s="13">
        <v>0</v>
      </c>
      <c r="H1122" s="13">
        <v>0</v>
      </c>
    </row>
    <row r="1123" spans="1:8" x14ac:dyDescent="0.25">
      <c r="A1123" s="11"/>
      <c r="B1123" s="11"/>
      <c r="C1123" s="11"/>
      <c r="D1123" s="12" t="s">
        <v>855</v>
      </c>
      <c r="E1123" s="12" t="s">
        <v>856</v>
      </c>
      <c r="F1123" s="13">
        <v>2416.9899999999998</v>
      </c>
      <c r="G1123" s="13">
        <v>0</v>
      </c>
      <c r="H1123" s="13">
        <v>0</v>
      </c>
    </row>
    <row r="1124" spans="1:8" x14ac:dyDescent="0.25">
      <c r="A1124" s="3"/>
      <c r="B1124" s="2" t="s">
        <v>899</v>
      </c>
      <c r="C1124" s="3"/>
      <c r="D1124" s="3"/>
      <c r="E1124" s="2" t="s">
        <v>900</v>
      </c>
      <c r="F1124" s="4">
        <f>+F1125+F1158+F1247+F1261</f>
        <v>1251273.4899999998</v>
      </c>
      <c r="G1124" s="4">
        <f>+G1125+G1158+G1247+G1261</f>
        <v>1259348.1500000001</v>
      </c>
      <c r="H1124" s="4">
        <f>+H1125+H1158+H1247+H1261</f>
        <v>1251804</v>
      </c>
    </row>
    <row r="1125" spans="1:8" x14ac:dyDescent="0.25">
      <c r="A1125" s="8"/>
      <c r="B1125" s="9" t="s">
        <v>901</v>
      </c>
      <c r="C1125" s="8"/>
      <c r="D1125" s="8"/>
      <c r="E1125" s="9" t="s">
        <v>902</v>
      </c>
      <c r="F1125" s="10">
        <f>+F1126</f>
        <v>856807.07999999984</v>
      </c>
      <c r="G1125" s="10">
        <f>+G1126</f>
        <v>856807.55</v>
      </c>
      <c r="H1125" s="10">
        <f>+H1126</f>
        <v>856157</v>
      </c>
    </row>
    <row r="1126" spans="1:8" x14ac:dyDescent="0.25">
      <c r="A1126" s="11"/>
      <c r="B1126" s="12" t="s">
        <v>903</v>
      </c>
      <c r="C1126" s="11"/>
      <c r="D1126" s="11"/>
      <c r="E1126" s="12" t="s">
        <v>904</v>
      </c>
      <c r="F1126" s="13">
        <f>+F1127+F1139+F1152</f>
        <v>856807.07999999984</v>
      </c>
      <c r="G1126" s="13">
        <f>+G1127+G1139+G1152</f>
        <v>856807.55</v>
      </c>
      <c r="H1126" s="13">
        <f>+H1127+H1139+H1152</f>
        <v>856157</v>
      </c>
    </row>
    <row r="1127" spans="1:8" x14ac:dyDescent="0.25">
      <c r="A1127" s="14"/>
      <c r="B1127" s="14"/>
      <c r="C1127" s="15" t="s">
        <v>905</v>
      </c>
      <c r="D1127" s="14"/>
      <c r="E1127" s="15" t="s">
        <v>906</v>
      </c>
      <c r="F1127" s="16">
        <f>+F1128+F1136</f>
        <v>566467.52999999991</v>
      </c>
      <c r="G1127" s="16">
        <f>+G1128+G1136</f>
        <v>566468</v>
      </c>
      <c r="H1127" s="16">
        <f>+H1128+H1136</f>
        <v>575512</v>
      </c>
    </row>
    <row r="1128" spans="1:8" x14ac:dyDescent="0.25">
      <c r="A1128" s="11"/>
      <c r="B1128" s="11"/>
      <c r="C1128" s="11"/>
      <c r="D1128" s="12" t="s">
        <v>179</v>
      </c>
      <c r="E1128" s="12" t="s">
        <v>180</v>
      </c>
      <c r="F1128" s="13">
        <f>+F1129+F1131+F1133</f>
        <v>560963.09</v>
      </c>
      <c r="G1128" s="13">
        <f>+G1129+G1131+G1133</f>
        <v>556031</v>
      </c>
      <c r="H1128" s="13">
        <f>+H1129+H1131+H1133</f>
        <v>565075</v>
      </c>
    </row>
    <row r="1129" spans="1:8" x14ac:dyDescent="0.25">
      <c r="A1129" s="11"/>
      <c r="B1129" s="11"/>
      <c r="C1129" s="11"/>
      <c r="D1129" s="12" t="s">
        <v>732</v>
      </c>
      <c r="E1129" s="12" t="s">
        <v>733</v>
      </c>
      <c r="F1129" s="13">
        <f>+F1130</f>
        <v>476882.55</v>
      </c>
      <c r="G1129" s="13">
        <f>+G1130</f>
        <v>479766</v>
      </c>
      <c r="H1129" s="13">
        <f>+H1130</f>
        <v>488810</v>
      </c>
    </row>
    <row r="1130" spans="1:8" x14ac:dyDescent="0.25">
      <c r="A1130" s="11"/>
      <c r="B1130" s="11"/>
      <c r="C1130" s="11"/>
      <c r="D1130" s="12" t="s">
        <v>907</v>
      </c>
      <c r="E1130" s="12" t="s">
        <v>908</v>
      </c>
      <c r="F1130" s="13">
        <v>476882.55</v>
      </c>
      <c r="G1130" s="13">
        <v>479766</v>
      </c>
      <c r="H1130" s="13">
        <v>488810</v>
      </c>
    </row>
    <row r="1131" spans="1:8" x14ac:dyDescent="0.25">
      <c r="A1131" s="11"/>
      <c r="B1131" s="11"/>
      <c r="C1131" s="11"/>
      <c r="D1131" s="12" t="s">
        <v>181</v>
      </c>
      <c r="E1131" s="12" t="s">
        <v>182</v>
      </c>
      <c r="F1131" s="13">
        <f>+F1132</f>
        <v>680.74</v>
      </c>
      <c r="G1131" s="13">
        <f>+G1132</f>
        <v>5600</v>
      </c>
      <c r="H1131" s="13">
        <f>+H1132</f>
        <v>5600</v>
      </c>
    </row>
    <row r="1132" spans="1:8" x14ac:dyDescent="0.25">
      <c r="A1132" s="11"/>
      <c r="B1132" s="11"/>
      <c r="C1132" s="11"/>
      <c r="D1132" s="12" t="s">
        <v>183</v>
      </c>
      <c r="E1132" s="12" t="s">
        <v>184</v>
      </c>
      <c r="F1132" s="13">
        <v>680.74</v>
      </c>
      <c r="G1132" s="13">
        <v>5600</v>
      </c>
      <c r="H1132" s="13">
        <v>5600</v>
      </c>
    </row>
    <row r="1133" spans="1:8" x14ac:dyDescent="0.25">
      <c r="A1133" s="11"/>
      <c r="B1133" s="11"/>
      <c r="C1133" s="11"/>
      <c r="D1133" s="12" t="s">
        <v>468</v>
      </c>
      <c r="E1133" s="12" t="s">
        <v>469</v>
      </c>
      <c r="F1133" s="13">
        <f>+F1134+F1135</f>
        <v>83399.8</v>
      </c>
      <c r="G1133" s="13">
        <f>+G1134+G1135</f>
        <v>70665</v>
      </c>
      <c r="H1133" s="13">
        <f>+H1134+H1135</f>
        <v>70665</v>
      </c>
    </row>
    <row r="1134" spans="1:8" x14ac:dyDescent="0.25">
      <c r="A1134" s="11"/>
      <c r="B1134" s="11"/>
      <c r="C1134" s="11"/>
      <c r="D1134" s="12" t="s">
        <v>516</v>
      </c>
      <c r="E1134" s="12" t="s">
        <v>517</v>
      </c>
      <c r="F1134" s="13">
        <v>82505.279999999999</v>
      </c>
      <c r="G1134" s="13">
        <v>67365</v>
      </c>
      <c r="H1134" s="13">
        <v>67365</v>
      </c>
    </row>
    <row r="1135" spans="1:8" x14ac:dyDescent="0.25">
      <c r="A1135" s="11"/>
      <c r="B1135" s="11"/>
      <c r="C1135" s="11"/>
      <c r="D1135" s="12" t="s">
        <v>518</v>
      </c>
      <c r="E1135" s="12" t="s">
        <v>519</v>
      </c>
      <c r="F1135" s="13">
        <v>894.52</v>
      </c>
      <c r="G1135" s="13">
        <v>3300</v>
      </c>
      <c r="H1135" s="13">
        <v>3300</v>
      </c>
    </row>
    <row r="1136" spans="1:8" x14ac:dyDescent="0.25">
      <c r="A1136" s="11"/>
      <c r="B1136" s="11"/>
      <c r="C1136" s="11"/>
      <c r="D1136" s="12" t="s">
        <v>522</v>
      </c>
      <c r="E1136" s="12" t="s">
        <v>523</v>
      </c>
      <c r="F1136" s="13">
        <f>+F1137</f>
        <v>5504.44</v>
      </c>
      <c r="G1136" s="13">
        <f>+G1137</f>
        <v>10437</v>
      </c>
      <c r="H1136" s="13">
        <f>+H1137</f>
        <v>10437</v>
      </c>
    </row>
    <row r="1137" spans="1:8" x14ac:dyDescent="0.25">
      <c r="A1137" s="11"/>
      <c r="B1137" s="11"/>
      <c r="C1137" s="11"/>
      <c r="D1137" s="12" t="s">
        <v>909</v>
      </c>
      <c r="E1137" s="12" t="s">
        <v>910</v>
      </c>
      <c r="F1137" s="13">
        <f>+F1138</f>
        <v>5504.44</v>
      </c>
      <c r="G1137" s="13">
        <f>+G1138</f>
        <v>10437</v>
      </c>
      <c r="H1137" s="13">
        <f>+H1138</f>
        <v>10437</v>
      </c>
    </row>
    <row r="1138" spans="1:8" x14ac:dyDescent="0.25">
      <c r="A1138" s="11"/>
      <c r="B1138" s="11"/>
      <c r="C1138" s="11"/>
      <c r="D1138" s="12" t="s">
        <v>911</v>
      </c>
      <c r="E1138" s="12" t="s">
        <v>912</v>
      </c>
      <c r="F1138" s="13">
        <v>5504.44</v>
      </c>
      <c r="G1138" s="13">
        <v>10437</v>
      </c>
      <c r="H1138" s="13">
        <v>10437</v>
      </c>
    </row>
    <row r="1139" spans="1:8" x14ac:dyDescent="0.25">
      <c r="A1139" s="14"/>
      <c r="B1139" s="14"/>
      <c r="C1139" s="15" t="s">
        <v>913</v>
      </c>
      <c r="D1139" s="14"/>
      <c r="E1139" s="15" t="s">
        <v>914</v>
      </c>
      <c r="F1139" s="16">
        <f>+F1140+F1144+F1149</f>
        <v>155645</v>
      </c>
      <c r="G1139" s="16">
        <f>+G1140+G1144+G1149</f>
        <v>155645</v>
      </c>
      <c r="H1139" s="16">
        <f>+H1140+H1144+H1149</f>
        <v>155645</v>
      </c>
    </row>
    <row r="1140" spans="1:8" x14ac:dyDescent="0.25">
      <c r="A1140" s="11"/>
      <c r="B1140" s="11"/>
      <c r="C1140" s="11"/>
      <c r="D1140" s="12" t="s">
        <v>165</v>
      </c>
      <c r="E1140" s="12" t="s">
        <v>166</v>
      </c>
      <c r="F1140" s="13">
        <f>+F1141</f>
        <v>2996.84</v>
      </c>
      <c r="G1140" s="13">
        <f>+G1141</f>
        <v>0</v>
      </c>
      <c r="H1140" s="13">
        <f>+H1141</f>
        <v>0</v>
      </c>
    </row>
    <row r="1141" spans="1:8" x14ac:dyDescent="0.25">
      <c r="A1141" s="11"/>
      <c r="B1141" s="11"/>
      <c r="C1141" s="11"/>
      <c r="D1141" s="12" t="s">
        <v>167</v>
      </c>
      <c r="E1141" s="12" t="s">
        <v>168</v>
      </c>
      <c r="F1141" s="13">
        <f>+F1142+F1143</f>
        <v>2996.84</v>
      </c>
      <c r="G1141" s="13">
        <f>+G1142+G1143</f>
        <v>0</v>
      </c>
      <c r="H1141" s="13">
        <f>+H1142+H1143</f>
        <v>0</v>
      </c>
    </row>
    <row r="1142" spans="1:8" x14ac:dyDescent="0.25">
      <c r="A1142" s="11"/>
      <c r="B1142" s="11"/>
      <c r="C1142" s="11"/>
      <c r="D1142" s="12" t="s">
        <v>378</v>
      </c>
      <c r="E1142" s="12" t="s">
        <v>379</v>
      </c>
      <c r="F1142" s="13">
        <v>1991.5</v>
      </c>
      <c r="G1142" s="13">
        <v>0</v>
      </c>
      <c r="H1142" s="13">
        <v>0</v>
      </c>
    </row>
    <row r="1143" spans="1:8" x14ac:dyDescent="0.25">
      <c r="A1143" s="11"/>
      <c r="B1143" s="11"/>
      <c r="C1143" s="11"/>
      <c r="D1143" s="12" t="s">
        <v>382</v>
      </c>
      <c r="E1143" s="12" t="s">
        <v>383</v>
      </c>
      <c r="F1143" s="13">
        <v>1005.34</v>
      </c>
      <c r="G1143" s="13">
        <v>0</v>
      </c>
      <c r="H1143" s="13">
        <v>0</v>
      </c>
    </row>
    <row r="1144" spans="1:8" x14ac:dyDescent="0.25">
      <c r="A1144" s="11"/>
      <c r="B1144" s="11"/>
      <c r="C1144" s="11"/>
      <c r="D1144" s="12" t="s">
        <v>179</v>
      </c>
      <c r="E1144" s="12" t="s">
        <v>180</v>
      </c>
      <c r="F1144" s="13">
        <f>+F1145+F1147</f>
        <v>148009.83000000002</v>
      </c>
      <c r="G1144" s="13">
        <f>+G1145+G1147</f>
        <v>155645</v>
      </c>
      <c r="H1144" s="13">
        <f>+H1145+H1147</f>
        <v>155645</v>
      </c>
    </row>
    <row r="1145" spans="1:8" x14ac:dyDescent="0.25">
      <c r="A1145" s="11"/>
      <c r="B1145" s="11"/>
      <c r="C1145" s="11"/>
      <c r="D1145" s="12" t="s">
        <v>732</v>
      </c>
      <c r="E1145" s="12" t="s">
        <v>733</v>
      </c>
      <c r="F1145" s="13">
        <f>+F1146</f>
        <v>145884.98000000001</v>
      </c>
      <c r="G1145" s="13">
        <f>+G1146</f>
        <v>150645</v>
      </c>
      <c r="H1145" s="13">
        <f>+H1146</f>
        <v>150645</v>
      </c>
    </row>
    <row r="1146" spans="1:8" x14ac:dyDescent="0.25">
      <c r="A1146" s="11"/>
      <c r="B1146" s="11"/>
      <c r="C1146" s="11"/>
      <c r="D1146" s="12" t="s">
        <v>907</v>
      </c>
      <c r="E1146" s="12" t="s">
        <v>908</v>
      </c>
      <c r="F1146" s="13">
        <v>145884.98000000001</v>
      </c>
      <c r="G1146" s="13">
        <v>150645</v>
      </c>
      <c r="H1146" s="13">
        <v>150645</v>
      </c>
    </row>
    <row r="1147" spans="1:8" x14ac:dyDescent="0.25">
      <c r="A1147" s="11"/>
      <c r="B1147" s="11"/>
      <c r="C1147" s="11"/>
      <c r="D1147" s="12" t="s">
        <v>468</v>
      </c>
      <c r="E1147" s="12" t="s">
        <v>469</v>
      </c>
      <c r="F1147" s="13">
        <f>+F1148</f>
        <v>2124.85</v>
      </c>
      <c r="G1147" s="13">
        <f>+G1148</f>
        <v>5000</v>
      </c>
      <c r="H1147" s="13">
        <f>+H1148</f>
        <v>5000</v>
      </c>
    </row>
    <row r="1148" spans="1:8" x14ac:dyDescent="0.25">
      <c r="A1148" s="11"/>
      <c r="B1148" s="11"/>
      <c r="C1148" s="11"/>
      <c r="D1148" s="12" t="s">
        <v>518</v>
      </c>
      <c r="E1148" s="12" t="s">
        <v>519</v>
      </c>
      <c r="F1148" s="13">
        <v>2124.85</v>
      </c>
      <c r="G1148" s="13">
        <v>5000</v>
      </c>
      <c r="H1148" s="13">
        <v>5000</v>
      </c>
    </row>
    <row r="1149" spans="1:8" x14ac:dyDescent="0.25">
      <c r="A1149" s="11"/>
      <c r="B1149" s="11"/>
      <c r="C1149" s="11"/>
      <c r="D1149" s="12" t="s">
        <v>522</v>
      </c>
      <c r="E1149" s="12" t="s">
        <v>523</v>
      </c>
      <c r="F1149" s="13">
        <f>+F1150</f>
        <v>4638.33</v>
      </c>
      <c r="G1149" s="13">
        <f>+G1150</f>
        <v>0</v>
      </c>
      <c r="H1149" s="13">
        <f>+H1150</f>
        <v>0</v>
      </c>
    </row>
    <row r="1150" spans="1:8" x14ac:dyDescent="0.25">
      <c r="A1150" s="11"/>
      <c r="B1150" s="11"/>
      <c r="C1150" s="11"/>
      <c r="D1150" s="12" t="s">
        <v>909</v>
      </c>
      <c r="E1150" s="12" t="s">
        <v>910</v>
      </c>
      <c r="F1150" s="13">
        <f>+F1151</f>
        <v>4638.33</v>
      </c>
      <c r="G1150" s="13">
        <f>+G1151</f>
        <v>0</v>
      </c>
      <c r="H1150" s="13">
        <f>+H1151</f>
        <v>0</v>
      </c>
    </row>
    <row r="1151" spans="1:8" x14ac:dyDescent="0.25">
      <c r="A1151" s="11"/>
      <c r="B1151" s="11"/>
      <c r="C1151" s="11"/>
      <c r="D1151" s="12" t="s">
        <v>911</v>
      </c>
      <c r="E1151" s="12" t="s">
        <v>912</v>
      </c>
      <c r="F1151" s="13">
        <v>4638.33</v>
      </c>
      <c r="G1151" s="13">
        <v>0</v>
      </c>
      <c r="H1151" s="13">
        <v>0</v>
      </c>
    </row>
    <row r="1152" spans="1:8" x14ac:dyDescent="0.25">
      <c r="A1152" s="14"/>
      <c r="B1152" s="14"/>
      <c r="C1152" s="15" t="s">
        <v>915</v>
      </c>
      <c r="D1152" s="14"/>
      <c r="E1152" s="15" t="s">
        <v>916</v>
      </c>
      <c r="F1152" s="16">
        <f>+F1153</f>
        <v>134694.54999999999</v>
      </c>
      <c r="G1152" s="16">
        <f>+G1153</f>
        <v>134694.54999999999</v>
      </c>
      <c r="H1152" s="16">
        <f>+H1153</f>
        <v>125000</v>
      </c>
    </row>
    <row r="1153" spans="1:8" x14ac:dyDescent="0.25">
      <c r="A1153" s="11"/>
      <c r="B1153" s="11"/>
      <c r="C1153" s="11"/>
      <c r="D1153" s="12" t="s">
        <v>179</v>
      </c>
      <c r="E1153" s="12" t="s">
        <v>180</v>
      </c>
      <c r="F1153" s="13">
        <f>+F1154+F1156</f>
        <v>134694.54999999999</v>
      </c>
      <c r="G1153" s="13">
        <f>+G1154+G1156</f>
        <v>134694.54999999999</v>
      </c>
      <c r="H1153" s="13">
        <f>+H1154+H1156</f>
        <v>125000</v>
      </c>
    </row>
    <row r="1154" spans="1:8" x14ac:dyDescent="0.25">
      <c r="A1154" s="11"/>
      <c r="B1154" s="11"/>
      <c r="C1154" s="11"/>
      <c r="D1154" s="12" t="s">
        <v>732</v>
      </c>
      <c r="E1154" s="12" t="s">
        <v>733</v>
      </c>
      <c r="F1154" s="13">
        <f>+F1155</f>
        <v>133694.54999999999</v>
      </c>
      <c r="G1154" s="13">
        <f>+G1155</f>
        <v>133694.54999999999</v>
      </c>
      <c r="H1154" s="13">
        <f>+H1155</f>
        <v>124000</v>
      </c>
    </row>
    <row r="1155" spans="1:8" x14ac:dyDescent="0.25">
      <c r="A1155" s="11"/>
      <c r="B1155" s="11"/>
      <c r="C1155" s="11"/>
      <c r="D1155" s="12" t="s">
        <v>907</v>
      </c>
      <c r="E1155" s="12" t="s">
        <v>908</v>
      </c>
      <c r="F1155" s="13">
        <v>133694.54999999999</v>
      </c>
      <c r="G1155" s="13">
        <v>133694.54999999999</v>
      </c>
      <c r="H1155" s="13">
        <v>124000</v>
      </c>
    </row>
    <row r="1156" spans="1:8" x14ac:dyDescent="0.25">
      <c r="A1156" s="11"/>
      <c r="B1156" s="11"/>
      <c r="C1156" s="11"/>
      <c r="D1156" s="12" t="s">
        <v>468</v>
      </c>
      <c r="E1156" s="12" t="s">
        <v>469</v>
      </c>
      <c r="F1156" s="13">
        <f>+F1157</f>
        <v>1000</v>
      </c>
      <c r="G1156" s="13">
        <f>+G1157</f>
        <v>1000</v>
      </c>
      <c r="H1156" s="13">
        <f>+H1157</f>
        <v>1000</v>
      </c>
    </row>
    <row r="1157" spans="1:8" x14ac:dyDescent="0.25">
      <c r="A1157" s="11"/>
      <c r="B1157" s="11"/>
      <c r="C1157" s="11"/>
      <c r="D1157" s="12" t="s">
        <v>518</v>
      </c>
      <c r="E1157" s="12" t="s">
        <v>519</v>
      </c>
      <c r="F1157" s="13">
        <v>1000</v>
      </c>
      <c r="G1157" s="13">
        <v>1000</v>
      </c>
      <c r="H1157" s="13">
        <v>1000</v>
      </c>
    </row>
    <row r="1158" spans="1:8" x14ac:dyDescent="0.25">
      <c r="A1158" s="8"/>
      <c r="B1158" s="9" t="s">
        <v>917</v>
      </c>
      <c r="C1158" s="8"/>
      <c r="D1158" s="8"/>
      <c r="E1158" s="9" t="s">
        <v>918</v>
      </c>
      <c r="F1158" s="10">
        <f>+F1159+F1235</f>
        <v>297540.63999999996</v>
      </c>
      <c r="G1158" s="10">
        <f>+G1159+G1235</f>
        <v>304360.78999999998</v>
      </c>
      <c r="H1158" s="10">
        <f>+H1159+H1235</f>
        <v>302085</v>
      </c>
    </row>
    <row r="1159" spans="1:8" x14ac:dyDescent="0.25">
      <c r="A1159" s="11"/>
      <c r="B1159" s="12" t="s">
        <v>919</v>
      </c>
      <c r="C1159" s="11"/>
      <c r="D1159" s="11"/>
      <c r="E1159" s="12" t="s">
        <v>920</v>
      </c>
      <c r="F1159" s="13">
        <f>+F1160+F1171+F1175+F1186+F1190+F1194+F1202+F1206+F1211+F1215+F1219+F1223+F1227</f>
        <v>279192.94999999995</v>
      </c>
      <c r="G1159" s="13">
        <f>+G1160+G1171+G1175+G1186+G1190+G1194+G1202+G1206+G1211+G1215+G1219+G1223+G1227</f>
        <v>286013.02999999997</v>
      </c>
      <c r="H1159" s="13">
        <f>+H1160+H1171+H1175+H1186+H1190+H1194+H1202+H1206+H1211+H1215+H1219+H1223+H1227</f>
        <v>287261</v>
      </c>
    </row>
    <row r="1160" spans="1:8" x14ac:dyDescent="0.25">
      <c r="A1160" s="14"/>
      <c r="B1160" s="14"/>
      <c r="C1160" s="15" t="s">
        <v>921</v>
      </c>
      <c r="D1160" s="14"/>
      <c r="E1160" s="15" t="s">
        <v>922</v>
      </c>
      <c r="F1160" s="16">
        <f>+F1161+F1164+F1168</f>
        <v>38660.61</v>
      </c>
      <c r="G1160" s="16">
        <f>+G1161+G1164+G1168</f>
        <v>38660.61</v>
      </c>
      <c r="H1160" s="16">
        <f>+H1161+H1164+H1168</f>
        <v>37600</v>
      </c>
    </row>
    <row r="1161" spans="1:8" x14ac:dyDescent="0.25">
      <c r="A1161" s="11"/>
      <c r="B1161" s="11"/>
      <c r="C1161" s="11"/>
      <c r="D1161" s="12" t="s">
        <v>165</v>
      </c>
      <c r="E1161" s="12" t="s">
        <v>166</v>
      </c>
      <c r="F1161" s="13">
        <f>+F1162</f>
        <v>1708.99</v>
      </c>
      <c r="G1161" s="13">
        <f>+G1162</f>
        <v>10000</v>
      </c>
      <c r="H1161" s="13">
        <f>+H1162</f>
        <v>10000</v>
      </c>
    </row>
    <row r="1162" spans="1:8" x14ac:dyDescent="0.25">
      <c r="A1162" s="11"/>
      <c r="B1162" s="11"/>
      <c r="C1162" s="11"/>
      <c r="D1162" s="12" t="s">
        <v>167</v>
      </c>
      <c r="E1162" s="12" t="s">
        <v>168</v>
      </c>
      <c r="F1162" s="13">
        <f>+F1163</f>
        <v>1708.99</v>
      </c>
      <c r="G1162" s="13">
        <f>+G1163</f>
        <v>10000</v>
      </c>
      <c r="H1162" s="13">
        <f>+H1163</f>
        <v>10000</v>
      </c>
    </row>
    <row r="1163" spans="1:8" x14ac:dyDescent="0.25">
      <c r="A1163" s="11"/>
      <c r="B1163" s="11"/>
      <c r="C1163" s="11"/>
      <c r="D1163" s="12" t="s">
        <v>376</v>
      </c>
      <c r="E1163" s="12" t="s">
        <v>377</v>
      </c>
      <c r="F1163" s="13">
        <v>1708.99</v>
      </c>
      <c r="G1163" s="13">
        <v>10000</v>
      </c>
      <c r="H1163" s="13">
        <v>10000</v>
      </c>
    </row>
    <row r="1164" spans="1:8" x14ac:dyDescent="0.25">
      <c r="A1164" s="11"/>
      <c r="B1164" s="11"/>
      <c r="C1164" s="11"/>
      <c r="D1164" s="12" t="s">
        <v>179</v>
      </c>
      <c r="E1164" s="12" t="s">
        <v>180</v>
      </c>
      <c r="F1164" s="13">
        <f>+F1165</f>
        <v>32680.94</v>
      </c>
      <c r="G1164" s="13">
        <f>+G1165</f>
        <v>28660.61</v>
      </c>
      <c r="H1164" s="13">
        <f>+H1165</f>
        <v>27600</v>
      </c>
    </row>
    <row r="1165" spans="1:8" x14ac:dyDescent="0.25">
      <c r="A1165" s="11"/>
      <c r="B1165" s="11"/>
      <c r="C1165" s="11"/>
      <c r="D1165" s="12" t="s">
        <v>468</v>
      </c>
      <c r="E1165" s="12" t="s">
        <v>469</v>
      </c>
      <c r="F1165" s="13">
        <f>+F1166+F1167</f>
        <v>32680.94</v>
      </c>
      <c r="G1165" s="13">
        <f>+G1166+G1167</f>
        <v>28660.61</v>
      </c>
      <c r="H1165" s="13">
        <f>+H1166+H1167</f>
        <v>27600</v>
      </c>
    </row>
    <row r="1166" spans="1:8" x14ac:dyDescent="0.25">
      <c r="A1166" s="11"/>
      <c r="B1166" s="11"/>
      <c r="C1166" s="11"/>
      <c r="D1166" s="12" t="s">
        <v>516</v>
      </c>
      <c r="E1166" s="12" t="s">
        <v>517</v>
      </c>
      <c r="F1166" s="13">
        <v>21403.87</v>
      </c>
      <c r="G1166" s="13">
        <v>21120.61</v>
      </c>
      <c r="H1166" s="13">
        <v>20060</v>
      </c>
    </row>
    <row r="1167" spans="1:8" x14ac:dyDescent="0.25">
      <c r="A1167" s="11"/>
      <c r="B1167" s="11"/>
      <c r="C1167" s="11"/>
      <c r="D1167" s="12" t="s">
        <v>518</v>
      </c>
      <c r="E1167" s="12" t="s">
        <v>519</v>
      </c>
      <c r="F1167" s="13">
        <v>11277.07</v>
      </c>
      <c r="G1167" s="13">
        <v>7540</v>
      </c>
      <c r="H1167" s="13">
        <v>7540</v>
      </c>
    </row>
    <row r="1168" spans="1:8" x14ac:dyDescent="0.25">
      <c r="A1168" s="11"/>
      <c r="B1168" s="11"/>
      <c r="C1168" s="11"/>
      <c r="D1168" s="12" t="s">
        <v>522</v>
      </c>
      <c r="E1168" s="12" t="s">
        <v>523</v>
      </c>
      <c r="F1168" s="13">
        <f>+F1169</f>
        <v>4270.68</v>
      </c>
      <c r="G1168" s="13">
        <f>+G1169</f>
        <v>0</v>
      </c>
      <c r="H1168" s="13">
        <f>+H1169</f>
        <v>0</v>
      </c>
    </row>
    <row r="1169" spans="1:8" x14ac:dyDescent="0.25">
      <c r="A1169" s="11"/>
      <c r="B1169" s="11"/>
      <c r="C1169" s="11"/>
      <c r="D1169" s="12" t="s">
        <v>909</v>
      </c>
      <c r="E1169" s="12" t="s">
        <v>910</v>
      </c>
      <c r="F1169" s="13">
        <f>+F1170</f>
        <v>4270.68</v>
      </c>
      <c r="G1169" s="13">
        <f>+G1170</f>
        <v>0</v>
      </c>
      <c r="H1169" s="13">
        <f>+H1170</f>
        <v>0</v>
      </c>
    </row>
    <row r="1170" spans="1:8" x14ac:dyDescent="0.25">
      <c r="A1170" s="11"/>
      <c r="B1170" s="11"/>
      <c r="C1170" s="11"/>
      <c r="D1170" s="12" t="s">
        <v>911</v>
      </c>
      <c r="E1170" s="12" t="s">
        <v>912</v>
      </c>
      <c r="F1170" s="13">
        <v>4270.68</v>
      </c>
      <c r="G1170" s="13">
        <v>0</v>
      </c>
      <c r="H1170" s="13">
        <v>0</v>
      </c>
    </row>
    <row r="1171" spans="1:8" x14ac:dyDescent="0.25">
      <c r="A1171" s="14"/>
      <c r="B1171" s="14"/>
      <c r="C1171" s="15" t="s">
        <v>923</v>
      </c>
      <c r="D1171" s="14"/>
      <c r="E1171" s="15" t="s">
        <v>924</v>
      </c>
      <c r="F1171" s="16">
        <f>+F1172</f>
        <v>0</v>
      </c>
      <c r="G1171" s="16">
        <f>+G1172</f>
        <v>1000</v>
      </c>
      <c r="H1171" s="16">
        <f>+H1172</f>
        <v>3000</v>
      </c>
    </row>
    <row r="1172" spans="1:8" x14ac:dyDescent="0.25">
      <c r="A1172" s="11"/>
      <c r="B1172" s="11"/>
      <c r="C1172" s="11"/>
      <c r="D1172" s="12" t="s">
        <v>187</v>
      </c>
      <c r="E1172" s="12" t="s">
        <v>188</v>
      </c>
      <c r="F1172" s="13">
        <f>+F1173</f>
        <v>0</v>
      </c>
      <c r="G1172" s="13">
        <f>+G1173</f>
        <v>1000</v>
      </c>
      <c r="H1172" s="13">
        <f>+H1173</f>
        <v>3000</v>
      </c>
    </row>
    <row r="1173" spans="1:8" x14ac:dyDescent="0.25">
      <c r="A1173" s="11"/>
      <c r="B1173" s="11"/>
      <c r="C1173" s="11"/>
      <c r="D1173" s="12" t="s">
        <v>189</v>
      </c>
      <c r="E1173" s="12" t="s">
        <v>190</v>
      </c>
      <c r="F1173" s="13">
        <f>+F1174</f>
        <v>0</v>
      </c>
      <c r="G1173" s="13">
        <f>+G1174</f>
        <v>1000</v>
      </c>
      <c r="H1173" s="13">
        <f>+H1174</f>
        <v>3000</v>
      </c>
    </row>
    <row r="1174" spans="1:8" x14ac:dyDescent="0.25">
      <c r="A1174" s="11"/>
      <c r="B1174" s="11"/>
      <c r="C1174" s="11"/>
      <c r="D1174" s="12" t="s">
        <v>295</v>
      </c>
      <c r="E1174" s="12" t="s">
        <v>296</v>
      </c>
      <c r="F1174" s="13">
        <v>0</v>
      </c>
      <c r="G1174" s="13">
        <v>1000</v>
      </c>
      <c r="H1174" s="13">
        <v>3000</v>
      </c>
    </row>
    <row r="1175" spans="1:8" x14ac:dyDescent="0.25">
      <c r="A1175" s="14"/>
      <c r="B1175" s="14"/>
      <c r="C1175" s="15" t="s">
        <v>925</v>
      </c>
      <c r="D1175" s="14"/>
      <c r="E1175" s="15" t="s">
        <v>926</v>
      </c>
      <c r="F1175" s="16">
        <f>+F1176+F1182</f>
        <v>121106.04000000001</v>
      </c>
      <c r="G1175" s="16">
        <f>+G1176+G1182</f>
        <v>122199.75</v>
      </c>
      <c r="H1175" s="16">
        <f>+H1176+H1182</f>
        <v>94833</v>
      </c>
    </row>
    <row r="1176" spans="1:8" x14ac:dyDescent="0.25">
      <c r="A1176" s="11"/>
      <c r="B1176" s="11"/>
      <c r="C1176" s="11"/>
      <c r="D1176" s="12" t="s">
        <v>165</v>
      </c>
      <c r="E1176" s="12" t="s">
        <v>166</v>
      </c>
      <c r="F1176" s="13">
        <f>+F1177</f>
        <v>10474.720000000001</v>
      </c>
      <c r="G1176" s="13">
        <f>+G1177</f>
        <v>9217</v>
      </c>
      <c r="H1176" s="13">
        <f>+H1177</f>
        <v>9217</v>
      </c>
    </row>
    <row r="1177" spans="1:8" x14ac:dyDescent="0.25">
      <c r="A1177" s="11"/>
      <c r="B1177" s="11"/>
      <c r="C1177" s="11"/>
      <c r="D1177" s="12" t="s">
        <v>167</v>
      </c>
      <c r="E1177" s="12" t="s">
        <v>168</v>
      </c>
      <c r="F1177" s="13">
        <f>+F1178+F1179+F1180+F1181</f>
        <v>10474.720000000001</v>
      </c>
      <c r="G1177" s="13">
        <f>+G1178+G1179+G1180+G1181</f>
        <v>9217</v>
      </c>
      <c r="H1177" s="13">
        <f>+H1178+H1179+H1180+H1181</f>
        <v>9217</v>
      </c>
    </row>
    <row r="1178" spans="1:8" x14ac:dyDescent="0.25">
      <c r="A1178" s="11"/>
      <c r="B1178" s="11"/>
      <c r="C1178" s="11"/>
      <c r="D1178" s="12" t="s">
        <v>450</v>
      </c>
      <c r="E1178" s="12" t="s">
        <v>451</v>
      </c>
      <c r="F1178" s="13">
        <v>1510.51</v>
      </c>
      <c r="G1178" s="13">
        <v>1217</v>
      </c>
      <c r="H1178" s="13">
        <v>1217</v>
      </c>
    </row>
    <row r="1179" spans="1:8" x14ac:dyDescent="0.25">
      <c r="A1179" s="11"/>
      <c r="B1179" s="11"/>
      <c r="C1179" s="11"/>
      <c r="D1179" s="12" t="s">
        <v>378</v>
      </c>
      <c r="E1179" s="12" t="s">
        <v>379</v>
      </c>
      <c r="F1179" s="13">
        <v>2729.92</v>
      </c>
      <c r="G1179" s="13">
        <v>8000</v>
      </c>
      <c r="H1179" s="13">
        <v>8000</v>
      </c>
    </row>
    <row r="1180" spans="1:8" x14ac:dyDescent="0.25">
      <c r="A1180" s="11"/>
      <c r="B1180" s="11"/>
      <c r="C1180" s="11"/>
      <c r="D1180" s="12" t="s">
        <v>382</v>
      </c>
      <c r="E1180" s="12" t="s">
        <v>383</v>
      </c>
      <c r="F1180" s="13">
        <v>3685.19</v>
      </c>
      <c r="G1180" s="13">
        <v>0</v>
      </c>
      <c r="H1180" s="13">
        <v>0</v>
      </c>
    </row>
    <row r="1181" spans="1:8" x14ac:dyDescent="0.25">
      <c r="A1181" s="11"/>
      <c r="B1181" s="11"/>
      <c r="C1181" s="11"/>
      <c r="D1181" s="12" t="s">
        <v>384</v>
      </c>
      <c r="E1181" s="12" t="s">
        <v>385</v>
      </c>
      <c r="F1181" s="13">
        <v>2549.1</v>
      </c>
      <c r="G1181" s="13">
        <v>0</v>
      </c>
      <c r="H1181" s="13">
        <v>0</v>
      </c>
    </row>
    <row r="1182" spans="1:8" x14ac:dyDescent="0.25">
      <c r="A1182" s="11"/>
      <c r="B1182" s="11"/>
      <c r="C1182" s="11"/>
      <c r="D1182" s="12" t="s">
        <v>179</v>
      </c>
      <c r="E1182" s="12" t="s">
        <v>180</v>
      </c>
      <c r="F1182" s="13">
        <f>+F1183</f>
        <v>110631.32</v>
      </c>
      <c r="G1182" s="13">
        <f>+G1183</f>
        <v>112982.75</v>
      </c>
      <c r="H1182" s="13">
        <f>+H1183</f>
        <v>85616</v>
      </c>
    </row>
    <row r="1183" spans="1:8" x14ac:dyDescent="0.25">
      <c r="A1183" s="11"/>
      <c r="B1183" s="11"/>
      <c r="C1183" s="11"/>
      <c r="D1183" s="12" t="s">
        <v>468</v>
      </c>
      <c r="E1183" s="12" t="s">
        <v>469</v>
      </c>
      <c r="F1183" s="13">
        <f>+F1184+F1185</f>
        <v>110631.32</v>
      </c>
      <c r="G1183" s="13">
        <f>+G1184+G1185</f>
        <v>112982.75</v>
      </c>
      <c r="H1183" s="13">
        <f>+H1184+H1185</f>
        <v>85616</v>
      </c>
    </row>
    <row r="1184" spans="1:8" x14ac:dyDescent="0.25">
      <c r="A1184" s="11"/>
      <c r="B1184" s="11"/>
      <c r="C1184" s="11"/>
      <c r="D1184" s="12" t="s">
        <v>516</v>
      </c>
      <c r="E1184" s="12" t="s">
        <v>517</v>
      </c>
      <c r="F1184" s="13">
        <v>71080.94</v>
      </c>
      <c r="G1184" s="13">
        <v>91670.75</v>
      </c>
      <c r="H1184" s="13">
        <v>64304</v>
      </c>
    </row>
    <row r="1185" spans="1:8" x14ac:dyDescent="0.25">
      <c r="A1185" s="11"/>
      <c r="B1185" s="11"/>
      <c r="C1185" s="11"/>
      <c r="D1185" s="12" t="s">
        <v>518</v>
      </c>
      <c r="E1185" s="12" t="s">
        <v>519</v>
      </c>
      <c r="F1185" s="13">
        <v>39550.379999999997</v>
      </c>
      <c r="G1185" s="13">
        <v>21312</v>
      </c>
      <c r="H1185" s="13">
        <v>21312</v>
      </c>
    </row>
    <row r="1186" spans="1:8" x14ac:dyDescent="0.25">
      <c r="A1186" s="14"/>
      <c r="B1186" s="14"/>
      <c r="C1186" s="15" t="s">
        <v>927</v>
      </c>
      <c r="D1186" s="14"/>
      <c r="E1186" s="15" t="s">
        <v>928</v>
      </c>
      <c r="F1186" s="16">
        <f>+F1187</f>
        <v>6231.33</v>
      </c>
      <c r="G1186" s="16">
        <f>+G1187</f>
        <v>6414.87</v>
      </c>
      <c r="H1186" s="16">
        <f>+H1187</f>
        <v>1000</v>
      </c>
    </row>
    <row r="1187" spans="1:8" x14ac:dyDescent="0.25">
      <c r="A1187" s="11"/>
      <c r="B1187" s="11"/>
      <c r="C1187" s="11"/>
      <c r="D1187" s="12" t="s">
        <v>179</v>
      </c>
      <c r="E1187" s="12" t="s">
        <v>180</v>
      </c>
      <c r="F1187" s="13">
        <f>+F1188</f>
        <v>6231.33</v>
      </c>
      <c r="G1187" s="13">
        <f>+G1188</f>
        <v>6414.87</v>
      </c>
      <c r="H1187" s="13">
        <f>+H1188</f>
        <v>1000</v>
      </c>
    </row>
    <row r="1188" spans="1:8" x14ac:dyDescent="0.25">
      <c r="A1188" s="11"/>
      <c r="B1188" s="11"/>
      <c r="C1188" s="11"/>
      <c r="D1188" s="12" t="s">
        <v>732</v>
      </c>
      <c r="E1188" s="12" t="s">
        <v>733</v>
      </c>
      <c r="F1188" s="13">
        <f>+F1189</f>
        <v>6231.33</v>
      </c>
      <c r="G1188" s="13">
        <f>+G1189</f>
        <v>6414.87</v>
      </c>
      <c r="H1188" s="13">
        <f>+H1189</f>
        <v>1000</v>
      </c>
    </row>
    <row r="1189" spans="1:8" x14ac:dyDescent="0.25">
      <c r="A1189" s="11"/>
      <c r="B1189" s="11"/>
      <c r="C1189" s="11"/>
      <c r="D1189" s="12" t="s">
        <v>734</v>
      </c>
      <c r="E1189" s="12" t="s">
        <v>735</v>
      </c>
      <c r="F1189" s="13">
        <v>6231.33</v>
      </c>
      <c r="G1189" s="13">
        <v>6414.87</v>
      </c>
      <c r="H1189" s="13">
        <v>1000</v>
      </c>
    </row>
    <row r="1190" spans="1:8" x14ac:dyDescent="0.25">
      <c r="A1190" s="14"/>
      <c r="B1190" s="14"/>
      <c r="C1190" s="15" t="s">
        <v>929</v>
      </c>
      <c r="D1190" s="14"/>
      <c r="E1190" s="15" t="s">
        <v>930</v>
      </c>
      <c r="F1190" s="16">
        <f>+F1191</f>
        <v>75093</v>
      </c>
      <c r="G1190" s="16">
        <f>+G1191</f>
        <v>75093</v>
      </c>
      <c r="H1190" s="16">
        <f>+H1191</f>
        <v>89243</v>
      </c>
    </row>
    <row r="1191" spans="1:8" x14ac:dyDescent="0.25">
      <c r="A1191" s="11"/>
      <c r="B1191" s="11"/>
      <c r="C1191" s="11"/>
      <c r="D1191" s="12" t="s">
        <v>179</v>
      </c>
      <c r="E1191" s="12" t="s">
        <v>180</v>
      </c>
      <c r="F1191" s="13">
        <f>+F1192</f>
        <v>75093</v>
      </c>
      <c r="G1191" s="13">
        <f>+G1192</f>
        <v>75093</v>
      </c>
      <c r="H1191" s="13">
        <f>+H1192</f>
        <v>89243</v>
      </c>
    </row>
    <row r="1192" spans="1:8" x14ac:dyDescent="0.25">
      <c r="A1192" s="11"/>
      <c r="B1192" s="11"/>
      <c r="C1192" s="11"/>
      <c r="D1192" s="12" t="s">
        <v>468</v>
      </c>
      <c r="E1192" s="12" t="s">
        <v>469</v>
      </c>
      <c r="F1192" s="13">
        <f>+F1193</f>
        <v>75093</v>
      </c>
      <c r="G1192" s="13">
        <f>+G1193</f>
        <v>75093</v>
      </c>
      <c r="H1192" s="13">
        <f>+H1193</f>
        <v>89243</v>
      </c>
    </row>
    <row r="1193" spans="1:8" x14ac:dyDescent="0.25">
      <c r="A1193" s="11"/>
      <c r="B1193" s="11"/>
      <c r="C1193" s="11"/>
      <c r="D1193" s="12" t="s">
        <v>518</v>
      </c>
      <c r="E1193" s="12" t="s">
        <v>519</v>
      </c>
      <c r="F1193" s="13">
        <v>75093</v>
      </c>
      <c r="G1193" s="13">
        <v>75093</v>
      </c>
      <c r="H1193" s="13">
        <v>89243</v>
      </c>
    </row>
    <row r="1194" spans="1:8" x14ac:dyDescent="0.25">
      <c r="A1194" s="14"/>
      <c r="B1194" s="14"/>
      <c r="C1194" s="15" t="s">
        <v>931</v>
      </c>
      <c r="D1194" s="14"/>
      <c r="E1194" s="15" t="s">
        <v>932</v>
      </c>
      <c r="F1194" s="16">
        <f>+F1195+F1199</f>
        <v>16432.02</v>
      </c>
      <c r="G1194" s="16">
        <f>+G1195+G1199</f>
        <v>16432.02</v>
      </c>
      <c r="H1194" s="16">
        <f>+H1195+H1199</f>
        <v>20000</v>
      </c>
    </row>
    <row r="1195" spans="1:8" x14ac:dyDescent="0.25">
      <c r="A1195" s="11"/>
      <c r="B1195" s="11"/>
      <c r="C1195" s="11"/>
      <c r="D1195" s="12" t="s">
        <v>165</v>
      </c>
      <c r="E1195" s="12" t="s">
        <v>166</v>
      </c>
      <c r="F1195" s="13">
        <f>+F1196</f>
        <v>14020.74</v>
      </c>
      <c r="G1195" s="13">
        <f>+G1196</f>
        <v>16432.02</v>
      </c>
      <c r="H1195" s="13">
        <f>+H1196</f>
        <v>20000</v>
      </c>
    </row>
    <row r="1196" spans="1:8" x14ac:dyDescent="0.25">
      <c r="A1196" s="11"/>
      <c r="B1196" s="11"/>
      <c r="C1196" s="11"/>
      <c r="D1196" s="12" t="s">
        <v>167</v>
      </c>
      <c r="E1196" s="12" t="s">
        <v>168</v>
      </c>
      <c r="F1196" s="13">
        <f>+F1197+F1198</f>
        <v>14020.74</v>
      </c>
      <c r="G1196" s="13">
        <f>+G1197+G1198</f>
        <v>16432.02</v>
      </c>
      <c r="H1196" s="13">
        <f>+H1197+H1198</f>
        <v>20000</v>
      </c>
    </row>
    <row r="1197" spans="1:8" x14ac:dyDescent="0.25">
      <c r="A1197" s="11"/>
      <c r="B1197" s="11"/>
      <c r="C1197" s="11"/>
      <c r="D1197" s="12" t="s">
        <v>376</v>
      </c>
      <c r="E1197" s="12" t="s">
        <v>377</v>
      </c>
      <c r="F1197" s="13">
        <v>102.48</v>
      </c>
      <c r="G1197" s="13">
        <v>0</v>
      </c>
      <c r="H1197" s="13">
        <v>0</v>
      </c>
    </row>
    <row r="1198" spans="1:8" x14ac:dyDescent="0.25">
      <c r="A1198" s="11"/>
      <c r="B1198" s="11"/>
      <c r="C1198" s="11"/>
      <c r="D1198" s="12" t="s">
        <v>175</v>
      </c>
      <c r="E1198" s="12" t="s">
        <v>176</v>
      </c>
      <c r="F1198" s="13">
        <v>13918.26</v>
      </c>
      <c r="G1198" s="13">
        <v>16432.02</v>
      </c>
      <c r="H1198" s="13">
        <v>20000</v>
      </c>
    </row>
    <row r="1199" spans="1:8" x14ac:dyDescent="0.25">
      <c r="A1199" s="11"/>
      <c r="B1199" s="11"/>
      <c r="C1199" s="11"/>
      <c r="D1199" s="12" t="s">
        <v>179</v>
      </c>
      <c r="E1199" s="12" t="s">
        <v>180</v>
      </c>
      <c r="F1199" s="13">
        <f>+F1200</f>
        <v>2411.2800000000002</v>
      </c>
      <c r="G1199" s="13">
        <f>+G1200</f>
        <v>0</v>
      </c>
      <c r="H1199" s="13">
        <f>+H1200</f>
        <v>0</v>
      </c>
    </row>
    <row r="1200" spans="1:8" x14ac:dyDescent="0.25">
      <c r="A1200" s="11"/>
      <c r="B1200" s="11"/>
      <c r="C1200" s="11"/>
      <c r="D1200" s="12" t="s">
        <v>468</v>
      </c>
      <c r="E1200" s="12" t="s">
        <v>469</v>
      </c>
      <c r="F1200" s="13">
        <f>+F1201</f>
        <v>2411.2800000000002</v>
      </c>
      <c r="G1200" s="13">
        <f>+G1201</f>
        <v>0</v>
      </c>
      <c r="H1200" s="13">
        <f>+H1201</f>
        <v>0</v>
      </c>
    </row>
    <row r="1201" spans="1:8" x14ac:dyDescent="0.25">
      <c r="A1201" s="11"/>
      <c r="B1201" s="11"/>
      <c r="C1201" s="11"/>
      <c r="D1201" s="12" t="s">
        <v>518</v>
      </c>
      <c r="E1201" s="12" t="s">
        <v>519</v>
      </c>
      <c r="F1201" s="13">
        <v>2411.2800000000002</v>
      </c>
      <c r="G1201" s="13">
        <v>0</v>
      </c>
      <c r="H1201" s="13">
        <v>0</v>
      </c>
    </row>
    <row r="1202" spans="1:8" x14ac:dyDescent="0.25">
      <c r="A1202" s="14"/>
      <c r="B1202" s="14"/>
      <c r="C1202" s="15" t="s">
        <v>933</v>
      </c>
      <c r="D1202" s="14"/>
      <c r="E1202" s="15" t="s">
        <v>934</v>
      </c>
      <c r="F1202" s="16">
        <f>+F1203</f>
        <v>53.53</v>
      </c>
      <c r="G1202" s="16">
        <f>+G1203</f>
        <v>359.91</v>
      </c>
      <c r="H1202" s="16">
        <f>+H1203</f>
        <v>2361</v>
      </c>
    </row>
    <row r="1203" spans="1:8" x14ac:dyDescent="0.25">
      <c r="A1203" s="11"/>
      <c r="B1203" s="11"/>
      <c r="C1203" s="11"/>
      <c r="D1203" s="12" t="s">
        <v>522</v>
      </c>
      <c r="E1203" s="12" t="s">
        <v>523</v>
      </c>
      <c r="F1203" s="13">
        <f>+F1204</f>
        <v>53.53</v>
      </c>
      <c r="G1203" s="13">
        <f>+G1204</f>
        <v>359.91</v>
      </c>
      <c r="H1203" s="13">
        <f>+H1204</f>
        <v>2361</v>
      </c>
    </row>
    <row r="1204" spans="1:8" x14ac:dyDescent="0.25">
      <c r="A1204" s="11"/>
      <c r="B1204" s="11"/>
      <c r="C1204" s="11"/>
      <c r="D1204" s="12" t="s">
        <v>909</v>
      </c>
      <c r="E1204" s="12" t="s">
        <v>910</v>
      </c>
      <c r="F1204" s="13">
        <f>+F1205</f>
        <v>53.53</v>
      </c>
      <c r="G1204" s="13">
        <f>+G1205</f>
        <v>359.91</v>
      </c>
      <c r="H1204" s="13">
        <f>+H1205</f>
        <v>2361</v>
      </c>
    </row>
    <row r="1205" spans="1:8" x14ac:dyDescent="0.25">
      <c r="A1205" s="11"/>
      <c r="B1205" s="11"/>
      <c r="C1205" s="11"/>
      <c r="D1205" s="12" t="s">
        <v>911</v>
      </c>
      <c r="E1205" s="12" t="s">
        <v>912</v>
      </c>
      <c r="F1205" s="13">
        <v>53.53</v>
      </c>
      <c r="G1205" s="13">
        <v>359.91</v>
      </c>
      <c r="H1205" s="13">
        <v>2361</v>
      </c>
    </row>
    <row r="1206" spans="1:8" x14ac:dyDescent="0.25">
      <c r="A1206" s="14"/>
      <c r="B1206" s="14"/>
      <c r="C1206" s="15" t="s">
        <v>935</v>
      </c>
      <c r="D1206" s="14"/>
      <c r="E1206" s="15" t="s">
        <v>936</v>
      </c>
      <c r="F1206" s="16">
        <f>+F1207</f>
        <v>15068.77</v>
      </c>
      <c r="G1206" s="16">
        <f>+G1207</f>
        <v>15068.77</v>
      </c>
      <c r="H1206" s="16">
        <f>+H1207</f>
        <v>13546</v>
      </c>
    </row>
    <row r="1207" spans="1:8" x14ac:dyDescent="0.25">
      <c r="A1207" s="11"/>
      <c r="B1207" s="11"/>
      <c r="C1207" s="11"/>
      <c r="D1207" s="12" t="s">
        <v>179</v>
      </c>
      <c r="E1207" s="12" t="s">
        <v>180</v>
      </c>
      <c r="F1207" s="13">
        <f>+F1208</f>
        <v>15068.77</v>
      </c>
      <c r="G1207" s="13">
        <f>+G1208</f>
        <v>15068.77</v>
      </c>
      <c r="H1207" s="13">
        <f>+H1208</f>
        <v>13546</v>
      </c>
    </row>
    <row r="1208" spans="1:8" x14ac:dyDescent="0.25">
      <c r="A1208" s="11"/>
      <c r="B1208" s="11"/>
      <c r="C1208" s="11"/>
      <c r="D1208" s="12" t="s">
        <v>468</v>
      </c>
      <c r="E1208" s="12" t="s">
        <v>469</v>
      </c>
      <c r="F1208" s="13">
        <f>+F1209+F1210</f>
        <v>15068.77</v>
      </c>
      <c r="G1208" s="13">
        <f>+G1209+G1210</f>
        <v>15068.77</v>
      </c>
      <c r="H1208" s="13">
        <f>+H1209+H1210</f>
        <v>13546</v>
      </c>
    </row>
    <row r="1209" spans="1:8" x14ac:dyDescent="0.25">
      <c r="A1209" s="11"/>
      <c r="B1209" s="11"/>
      <c r="C1209" s="11"/>
      <c r="D1209" s="12" t="s">
        <v>516</v>
      </c>
      <c r="E1209" s="12" t="s">
        <v>517</v>
      </c>
      <c r="F1209" s="13">
        <v>0</v>
      </c>
      <c r="G1209" s="13">
        <v>292.58</v>
      </c>
      <c r="H1209" s="13">
        <v>0</v>
      </c>
    </row>
    <row r="1210" spans="1:8" x14ac:dyDescent="0.25">
      <c r="A1210" s="11"/>
      <c r="B1210" s="11"/>
      <c r="C1210" s="11"/>
      <c r="D1210" s="12" t="s">
        <v>518</v>
      </c>
      <c r="E1210" s="12" t="s">
        <v>519</v>
      </c>
      <c r="F1210" s="13">
        <v>15068.77</v>
      </c>
      <c r="G1210" s="13">
        <v>14776.19</v>
      </c>
      <c r="H1210" s="13">
        <v>13546</v>
      </c>
    </row>
    <row r="1211" spans="1:8" x14ac:dyDescent="0.25">
      <c r="A1211" s="14"/>
      <c r="B1211" s="14"/>
      <c r="C1211" s="15" t="s">
        <v>937</v>
      </c>
      <c r="D1211" s="14"/>
      <c r="E1211" s="15" t="s">
        <v>938</v>
      </c>
      <c r="F1211" s="16">
        <f>+F1212</f>
        <v>2748.5</v>
      </c>
      <c r="G1211" s="16">
        <f>+G1212</f>
        <v>2748.5</v>
      </c>
      <c r="H1211" s="16">
        <f>+H1212</f>
        <v>2478</v>
      </c>
    </row>
    <row r="1212" spans="1:8" x14ac:dyDescent="0.25">
      <c r="A1212" s="11"/>
      <c r="B1212" s="11"/>
      <c r="C1212" s="11"/>
      <c r="D1212" s="12" t="s">
        <v>522</v>
      </c>
      <c r="E1212" s="12" t="s">
        <v>523</v>
      </c>
      <c r="F1212" s="13">
        <f>+F1213</f>
        <v>2748.5</v>
      </c>
      <c r="G1212" s="13">
        <f>+G1213</f>
        <v>2748.5</v>
      </c>
      <c r="H1212" s="13">
        <f>+H1213</f>
        <v>2478</v>
      </c>
    </row>
    <row r="1213" spans="1:8" x14ac:dyDescent="0.25">
      <c r="A1213" s="11"/>
      <c r="B1213" s="11"/>
      <c r="C1213" s="11"/>
      <c r="D1213" s="12" t="s">
        <v>909</v>
      </c>
      <c r="E1213" s="12" t="s">
        <v>910</v>
      </c>
      <c r="F1213" s="13">
        <f>+F1214</f>
        <v>2748.5</v>
      </c>
      <c r="G1213" s="13">
        <f>+G1214</f>
        <v>2748.5</v>
      </c>
      <c r="H1213" s="13">
        <f>+H1214</f>
        <v>2478</v>
      </c>
    </row>
    <row r="1214" spans="1:8" x14ac:dyDescent="0.25">
      <c r="A1214" s="11"/>
      <c r="B1214" s="11"/>
      <c r="C1214" s="11"/>
      <c r="D1214" s="12" t="s">
        <v>911</v>
      </c>
      <c r="E1214" s="12" t="s">
        <v>912</v>
      </c>
      <c r="F1214" s="13">
        <v>2748.5</v>
      </c>
      <c r="G1214" s="13">
        <v>2748.5</v>
      </c>
      <c r="H1214" s="13">
        <v>2478</v>
      </c>
    </row>
    <row r="1215" spans="1:8" x14ac:dyDescent="0.25">
      <c r="A1215" s="14"/>
      <c r="B1215" s="14"/>
      <c r="C1215" s="15" t="s">
        <v>939</v>
      </c>
      <c r="D1215" s="14"/>
      <c r="E1215" s="15" t="s">
        <v>940</v>
      </c>
      <c r="F1215" s="16">
        <f>+F1216</f>
        <v>108.36</v>
      </c>
      <c r="G1215" s="16">
        <f>+G1216</f>
        <v>200</v>
      </c>
      <c r="H1215" s="16">
        <f>+H1216</f>
        <v>200</v>
      </c>
    </row>
    <row r="1216" spans="1:8" x14ac:dyDescent="0.25">
      <c r="A1216" s="11"/>
      <c r="B1216" s="11"/>
      <c r="C1216" s="11"/>
      <c r="D1216" s="12" t="s">
        <v>179</v>
      </c>
      <c r="E1216" s="12" t="s">
        <v>180</v>
      </c>
      <c r="F1216" s="13">
        <f>+F1217</f>
        <v>108.36</v>
      </c>
      <c r="G1216" s="13">
        <f>+G1217</f>
        <v>200</v>
      </c>
      <c r="H1216" s="13">
        <f>+H1217</f>
        <v>200</v>
      </c>
    </row>
    <row r="1217" spans="1:8" x14ac:dyDescent="0.25">
      <c r="A1217" s="11"/>
      <c r="B1217" s="11"/>
      <c r="C1217" s="11"/>
      <c r="D1217" s="12" t="s">
        <v>468</v>
      </c>
      <c r="E1217" s="12" t="s">
        <v>469</v>
      </c>
      <c r="F1217" s="13">
        <f>+F1218</f>
        <v>108.36</v>
      </c>
      <c r="G1217" s="13">
        <f>+G1218</f>
        <v>200</v>
      </c>
      <c r="H1217" s="13">
        <f>+H1218</f>
        <v>200</v>
      </c>
    </row>
    <row r="1218" spans="1:8" x14ac:dyDescent="0.25">
      <c r="A1218" s="11"/>
      <c r="B1218" s="11"/>
      <c r="C1218" s="11"/>
      <c r="D1218" s="12" t="s">
        <v>576</v>
      </c>
      <c r="E1218" s="12" t="s">
        <v>577</v>
      </c>
      <c r="F1218" s="13">
        <v>108.36</v>
      </c>
      <c r="G1218" s="13">
        <v>200</v>
      </c>
      <c r="H1218" s="13">
        <v>200</v>
      </c>
    </row>
    <row r="1219" spans="1:8" x14ac:dyDescent="0.25">
      <c r="A1219" s="14"/>
      <c r="B1219" s="14"/>
      <c r="C1219" s="15" t="s">
        <v>941</v>
      </c>
      <c r="D1219" s="14"/>
      <c r="E1219" s="15" t="s">
        <v>942</v>
      </c>
      <c r="F1219" s="16">
        <f>+F1220</f>
        <v>284.38</v>
      </c>
      <c r="G1219" s="16">
        <f>+G1220</f>
        <v>284.38</v>
      </c>
      <c r="H1219" s="16">
        <f>+H1220</f>
        <v>10000</v>
      </c>
    </row>
    <row r="1220" spans="1:8" x14ac:dyDescent="0.25">
      <c r="A1220" s="11"/>
      <c r="B1220" s="11"/>
      <c r="C1220" s="11"/>
      <c r="D1220" s="12" t="s">
        <v>187</v>
      </c>
      <c r="E1220" s="12" t="s">
        <v>188</v>
      </c>
      <c r="F1220" s="13">
        <f>+F1221</f>
        <v>284.38</v>
      </c>
      <c r="G1220" s="13">
        <f>+G1221</f>
        <v>284.38</v>
      </c>
      <c r="H1220" s="13">
        <f>+H1221</f>
        <v>10000</v>
      </c>
    </row>
    <row r="1221" spans="1:8" x14ac:dyDescent="0.25">
      <c r="A1221" s="11"/>
      <c r="B1221" s="11"/>
      <c r="C1221" s="11"/>
      <c r="D1221" s="12" t="s">
        <v>189</v>
      </c>
      <c r="E1221" s="12" t="s">
        <v>190</v>
      </c>
      <c r="F1221" s="13">
        <f>+F1222</f>
        <v>284.38</v>
      </c>
      <c r="G1221" s="13">
        <f>+G1222</f>
        <v>284.38</v>
      </c>
      <c r="H1221" s="13">
        <f>+H1222</f>
        <v>10000</v>
      </c>
    </row>
    <row r="1222" spans="1:8" x14ac:dyDescent="0.25">
      <c r="A1222" s="11"/>
      <c r="B1222" s="11"/>
      <c r="C1222" s="11"/>
      <c r="D1222" s="12" t="s">
        <v>600</v>
      </c>
      <c r="E1222" s="12" t="s">
        <v>601</v>
      </c>
      <c r="F1222" s="13">
        <v>284.38</v>
      </c>
      <c r="G1222" s="13">
        <v>284.38</v>
      </c>
      <c r="H1222" s="13">
        <v>10000</v>
      </c>
    </row>
    <row r="1223" spans="1:8" x14ac:dyDescent="0.25">
      <c r="A1223" s="14"/>
      <c r="B1223" s="14"/>
      <c r="C1223" s="15" t="s">
        <v>943</v>
      </c>
      <c r="D1223" s="14"/>
      <c r="E1223" s="15" t="s">
        <v>944</v>
      </c>
      <c r="F1223" s="16">
        <f>+F1224</f>
        <v>0</v>
      </c>
      <c r="G1223" s="16">
        <f>+G1224</f>
        <v>3000</v>
      </c>
      <c r="H1223" s="16">
        <f>+H1224</f>
        <v>3000</v>
      </c>
    </row>
    <row r="1224" spans="1:8" x14ac:dyDescent="0.25">
      <c r="A1224" s="11"/>
      <c r="B1224" s="11"/>
      <c r="C1224" s="11"/>
      <c r="D1224" s="12" t="s">
        <v>187</v>
      </c>
      <c r="E1224" s="12" t="s">
        <v>188</v>
      </c>
      <c r="F1224" s="13">
        <f>+F1225</f>
        <v>0</v>
      </c>
      <c r="G1224" s="13">
        <f>+G1225</f>
        <v>3000</v>
      </c>
      <c r="H1224" s="13">
        <f>+H1225</f>
        <v>3000</v>
      </c>
    </row>
    <row r="1225" spans="1:8" x14ac:dyDescent="0.25">
      <c r="A1225" s="11"/>
      <c r="B1225" s="11"/>
      <c r="C1225" s="11"/>
      <c r="D1225" s="12" t="s">
        <v>189</v>
      </c>
      <c r="E1225" s="12" t="s">
        <v>190</v>
      </c>
      <c r="F1225" s="13">
        <f>+F1226</f>
        <v>0</v>
      </c>
      <c r="G1225" s="13">
        <f>+G1226</f>
        <v>3000</v>
      </c>
      <c r="H1225" s="13">
        <f>+H1226</f>
        <v>3000</v>
      </c>
    </row>
    <row r="1226" spans="1:8" x14ac:dyDescent="0.25">
      <c r="A1226" s="11"/>
      <c r="B1226" s="11"/>
      <c r="C1226" s="11"/>
      <c r="D1226" s="12" t="s">
        <v>295</v>
      </c>
      <c r="E1226" s="12" t="s">
        <v>296</v>
      </c>
      <c r="F1226" s="13">
        <v>0</v>
      </c>
      <c r="G1226" s="13">
        <v>3000</v>
      </c>
      <c r="H1226" s="13">
        <v>3000</v>
      </c>
    </row>
    <row r="1227" spans="1:8" x14ac:dyDescent="0.25">
      <c r="A1227" s="14"/>
      <c r="B1227" s="14"/>
      <c r="C1227" s="15" t="s">
        <v>945</v>
      </c>
      <c r="D1227" s="14"/>
      <c r="E1227" s="15" t="s">
        <v>946</v>
      </c>
      <c r="F1227" s="16">
        <f>+F1228+F1232</f>
        <v>3406.41</v>
      </c>
      <c r="G1227" s="16">
        <f>+G1228+G1232</f>
        <v>4551.2199999999993</v>
      </c>
      <c r="H1227" s="16">
        <f>+H1228+H1232</f>
        <v>10000</v>
      </c>
    </row>
    <row r="1228" spans="1:8" x14ac:dyDescent="0.25">
      <c r="A1228" s="11"/>
      <c r="B1228" s="11"/>
      <c r="C1228" s="11"/>
      <c r="D1228" s="12" t="s">
        <v>165</v>
      </c>
      <c r="E1228" s="12" t="s">
        <v>166</v>
      </c>
      <c r="F1228" s="13">
        <f>+F1229</f>
        <v>1514.22</v>
      </c>
      <c r="G1228" s="13">
        <f>+G1229</f>
        <v>4551.2199999999993</v>
      </c>
      <c r="H1228" s="13">
        <f>+H1229</f>
        <v>10000</v>
      </c>
    </row>
    <row r="1229" spans="1:8" x14ac:dyDescent="0.25">
      <c r="A1229" s="11"/>
      <c r="B1229" s="11"/>
      <c r="C1229" s="11"/>
      <c r="D1229" s="12" t="s">
        <v>167</v>
      </c>
      <c r="E1229" s="12" t="s">
        <v>168</v>
      </c>
      <c r="F1229" s="13">
        <f>+F1230+F1231</f>
        <v>1514.22</v>
      </c>
      <c r="G1229" s="13">
        <f>+G1230+G1231</f>
        <v>4551.2199999999993</v>
      </c>
      <c r="H1229" s="13">
        <f>+H1230+H1231</f>
        <v>10000</v>
      </c>
    </row>
    <row r="1230" spans="1:8" x14ac:dyDescent="0.25">
      <c r="A1230" s="11"/>
      <c r="B1230" s="11"/>
      <c r="C1230" s="11"/>
      <c r="D1230" s="12" t="s">
        <v>271</v>
      </c>
      <c r="E1230" s="12" t="s">
        <v>272</v>
      </c>
      <c r="F1230" s="13">
        <v>0</v>
      </c>
      <c r="G1230" s="13">
        <v>2000</v>
      </c>
      <c r="H1230" s="13">
        <v>0</v>
      </c>
    </row>
    <row r="1231" spans="1:8" x14ac:dyDescent="0.25">
      <c r="A1231" s="11"/>
      <c r="B1231" s="11"/>
      <c r="C1231" s="11"/>
      <c r="D1231" s="12" t="s">
        <v>376</v>
      </c>
      <c r="E1231" s="12" t="s">
        <v>377</v>
      </c>
      <c r="F1231" s="13">
        <v>1514.22</v>
      </c>
      <c r="G1231" s="13">
        <v>2551.2199999999998</v>
      </c>
      <c r="H1231" s="13">
        <v>10000</v>
      </c>
    </row>
    <row r="1232" spans="1:8" x14ac:dyDescent="0.25">
      <c r="A1232" s="11"/>
      <c r="B1232" s="11"/>
      <c r="C1232" s="11"/>
      <c r="D1232" s="12" t="s">
        <v>187</v>
      </c>
      <c r="E1232" s="12" t="s">
        <v>188</v>
      </c>
      <c r="F1232" s="13">
        <f>+F1233</f>
        <v>1892.19</v>
      </c>
      <c r="G1232" s="13">
        <f>+G1233</f>
        <v>0</v>
      </c>
      <c r="H1232" s="13">
        <f>+H1233</f>
        <v>0</v>
      </c>
    </row>
    <row r="1233" spans="1:8" x14ac:dyDescent="0.25">
      <c r="A1233" s="11"/>
      <c r="B1233" s="11"/>
      <c r="C1233" s="11"/>
      <c r="D1233" s="12" t="s">
        <v>189</v>
      </c>
      <c r="E1233" s="12" t="s">
        <v>190</v>
      </c>
      <c r="F1233" s="13">
        <f>+F1234</f>
        <v>1892.19</v>
      </c>
      <c r="G1233" s="13">
        <f>+G1234</f>
        <v>0</v>
      </c>
      <c r="H1233" s="13">
        <f>+H1234</f>
        <v>0</v>
      </c>
    </row>
    <row r="1234" spans="1:8" x14ac:dyDescent="0.25">
      <c r="A1234" s="11"/>
      <c r="B1234" s="11"/>
      <c r="C1234" s="11"/>
      <c r="D1234" s="12" t="s">
        <v>947</v>
      </c>
      <c r="E1234" s="12" t="s">
        <v>948</v>
      </c>
      <c r="F1234" s="13">
        <v>1892.19</v>
      </c>
      <c r="G1234" s="13">
        <v>0</v>
      </c>
      <c r="H1234" s="13">
        <v>0</v>
      </c>
    </row>
    <row r="1235" spans="1:8" x14ac:dyDescent="0.25">
      <c r="A1235" s="11"/>
      <c r="B1235" s="12" t="s">
        <v>949</v>
      </c>
      <c r="C1235" s="11"/>
      <c r="D1235" s="11"/>
      <c r="E1235" s="12" t="s">
        <v>950</v>
      </c>
      <c r="F1235" s="13">
        <f>+F1236+F1243</f>
        <v>18347.690000000002</v>
      </c>
      <c r="G1235" s="13">
        <f>+G1236+G1243</f>
        <v>18347.760000000002</v>
      </c>
      <c r="H1235" s="13">
        <f>+H1236+H1243</f>
        <v>14824</v>
      </c>
    </row>
    <row r="1236" spans="1:8" x14ac:dyDescent="0.25">
      <c r="A1236" s="14"/>
      <c r="B1236" s="14"/>
      <c r="C1236" s="15" t="s">
        <v>951</v>
      </c>
      <c r="D1236" s="14"/>
      <c r="E1236" s="15" t="s">
        <v>952</v>
      </c>
      <c r="F1236" s="16">
        <f>+F1237</f>
        <v>14347.69</v>
      </c>
      <c r="G1236" s="16">
        <f>+G1237</f>
        <v>14347.76</v>
      </c>
      <c r="H1236" s="16">
        <f>+H1237</f>
        <v>10824</v>
      </c>
    </row>
    <row r="1237" spans="1:8" x14ac:dyDescent="0.25">
      <c r="A1237" s="11"/>
      <c r="B1237" s="11"/>
      <c r="C1237" s="11"/>
      <c r="D1237" s="12" t="s">
        <v>179</v>
      </c>
      <c r="E1237" s="12" t="s">
        <v>180</v>
      </c>
      <c r="F1237" s="13">
        <f>+F1238+F1240</f>
        <v>14347.69</v>
      </c>
      <c r="G1237" s="13">
        <f>+G1238+G1240</f>
        <v>14347.76</v>
      </c>
      <c r="H1237" s="13">
        <f>+H1238+H1240</f>
        <v>10824</v>
      </c>
    </row>
    <row r="1238" spans="1:8" x14ac:dyDescent="0.25">
      <c r="A1238" s="11"/>
      <c r="B1238" s="11"/>
      <c r="C1238" s="11"/>
      <c r="D1238" s="12" t="s">
        <v>181</v>
      </c>
      <c r="E1238" s="12" t="s">
        <v>182</v>
      </c>
      <c r="F1238" s="13">
        <f>+F1239</f>
        <v>0</v>
      </c>
      <c r="G1238" s="13">
        <f>+G1239</f>
        <v>813</v>
      </c>
      <c r="H1238" s="13">
        <f>+H1239</f>
        <v>0</v>
      </c>
    </row>
    <row r="1239" spans="1:8" x14ac:dyDescent="0.25">
      <c r="A1239" s="11"/>
      <c r="B1239" s="11"/>
      <c r="C1239" s="11"/>
      <c r="D1239" s="12" t="s">
        <v>183</v>
      </c>
      <c r="E1239" s="12" t="s">
        <v>184</v>
      </c>
      <c r="F1239" s="13">
        <v>0</v>
      </c>
      <c r="G1239" s="13">
        <v>813</v>
      </c>
      <c r="H1239" s="13">
        <v>0</v>
      </c>
    </row>
    <row r="1240" spans="1:8" x14ac:dyDescent="0.25">
      <c r="A1240" s="11"/>
      <c r="B1240" s="11"/>
      <c r="C1240" s="11"/>
      <c r="D1240" s="12" t="s">
        <v>468</v>
      </c>
      <c r="E1240" s="12" t="s">
        <v>469</v>
      </c>
      <c r="F1240" s="13">
        <f>+F1241+F1242</f>
        <v>14347.69</v>
      </c>
      <c r="G1240" s="13">
        <f>+G1241+G1242</f>
        <v>13534.76</v>
      </c>
      <c r="H1240" s="13">
        <f>+H1241+H1242</f>
        <v>10824</v>
      </c>
    </row>
    <row r="1241" spans="1:8" x14ac:dyDescent="0.25">
      <c r="A1241" s="11"/>
      <c r="B1241" s="11"/>
      <c r="C1241" s="11"/>
      <c r="D1241" s="12" t="s">
        <v>516</v>
      </c>
      <c r="E1241" s="12" t="s">
        <v>517</v>
      </c>
      <c r="F1241" s="13">
        <v>9377.69</v>
      </c>
      <c r="G1241" s="13">
        <v>13534.76</v>
      </c>
      <c r="H1241" s="13">
        <v>10824</v>
      </c>
    </row>
    <row r="1242" spans="1:8" x14ac:dyDescent="0.25">
      <c r="A1242" s="11"/>
      <c r="B1242" s="11"/>
      <c r="C1242" s="11"/>
      <c r="D1242" s="12" t="s">
        <v>518</v>
      </c>
      <c r="E1242" s="12" t="s">
        <v>519</v>
      </c>
      <c r="F1242" s="13">
        <v>4970</v>
      </c>
      <c r="G1242" s="13">
        <v>0</v>
      </c>
      <c r="H1242" s="13">
        <v>0</v>
      </c>
    </row>
    <row r="1243" spans="1:8" x14ac:dyDescent="0.25">
      <c r="A1243" s="14"/>
      <c r="B1243" s="14"/>
      <c r="C1243" s="15" t="s">
        <v>953</v>
      </c>
      <c r="D1243" s="14"/>
      <c r="E1243" s="15" t="s">
        <v>954</v>
      </c>
      <c r="F1243" s="16">
        <f>+F1244</f>
        <v>4000</v>
      </c>
      <c r="G1243" s="16">
        <f>+G1244</f>
        <v>4000</v>
      </c>
      <c r="H1243" s="16">
        <f>+H1244</f>
        <v>4000</v>
      </c>
    </row>
    <row r="1244" spans="1:8" x14ac:dyDescent="0.25">
      <c r="A1244" s="11"/>
      <c r="B1244" s="11"/>
      <c r="C1244" s="11"/>
      <c r="D1244" s="12" t="s">
        <v>179</v>
      </c>
      <c r="E1244" s="12" t="s">
        <v>180</v>
      </c>
      <c r="F1244" s="13">
        <f>+F1245</f>
        <v>4000</v>
      </c>
      <c r="G1244" s="13">
        <f>+G1245</f>
        <v>4000</v>
      </c>
      <c r="H1244" s="13">
        <f>+H1245</f>
        <v>4000</v>
      </c>
    </row>
    <row r="1245" spans="1:8" x14ac:dyDescent="0.25">
      <c r="A1245" s="11"/>
      <c r="B1245" s="11"/>
      <c r="C1245" s="11"/>
      <c r="D1245" s="12" t="s">
        <v>181</v>
      </c>
      <c r="E1245" s="12" t="s">
        <v>182</v>
      </c>
      <c r="F1245" s="13">
        <f>+F1246</f>
        <v>4000</v>
      </c>
      <c r="G1245" s="13">
        <f>+G1246</f>
        <v>4000</v>
      </c>
      <c r="H1245" s="13">
        <f>+H1246</f>
        <v>4000</v>
      </c>
    </row>
    <row r="1246" spans="1:8" x14ac:dyDescent="0.25">
      <c r="A1246" s="11"/>
      <c r="B1246" s="11"/>
      <c r="C1246" s="11"/>
      <c r="D1246" s="12" t="s">
        <v>183</v>
      </c>
      <c r="E1246" s="12" t="s">
        <v>184</v>
      </c>
      <c r="F1246" s="13">
        <v>4000</v>
      </c>
      <c r="G1246" s="13">
        <v>4000</v>
      </c>
      <c r="H1246" s="13">
        <v>4000</v>
      </c>
    </row>
    <row r="1247" spans="1:8" x14ac:dyDescent="0.25">
      <c r="A1247" s="8"/>
      <c r="B1247" s="9" t="s">
        <v>955</v>
      </c>
      <c r="C1247" s="8"/>
      <c r="D1247" s="8"/>
      <c r="E1247" s="9" t="s">
        <v>956</v>
      </c>
      <c r="F1247" s="10">
        <f>+F1248+F1256</f>
        <v>8895.3100000000013</v>
      </c>
      <c r="G1247" s="10">
        <f>+G1248+G1256</f>
        <v>8895.8100000000013</v>
      </c>
      <c r="H1247" s="10">
        <f>+H1248+H1256</f>
        <v>5101</v>
      </c>
    </row>
    <row r="1248" spans="1:8" x14ac:dyDescent="0.25">
      <c r="A1248" s="11"/>
      <c r="B1248" s="12" t="s">
        <v>957</v>
      </c>
      <c r="C1248" s="11"/>
      <c r="D1248" s="11"/>
      <c r="E1248" s="12" t="s">
        <v>958</v>
      </c>
      <c r="F1248" s="13">
        <f>+F1249</f>
        <v>4895.3100000000004</v>
      </c>
      <c r="G1248" s="13">
        <f>+G1249</f>
        <v>4895.8100000000004</v>
      </c>
      <c r="H1248" s="13">
        <f>+H1249</f>
        <v>1101</v>
      </c>
    </row>
    <row r="1249" spans="1:8" x14ac:dyDescent="0.25">
      <c r="A1249" s="14"/>
      <c r="B1249" s="14"/>
      <c r="C1249" s="15" t="s">
        <v>959</v>
      </c>
      <c r="D1249" s="14"/>
      <c r="E1249" s="15" t="s">
        <v>960</v>
      </c>
      <c r="F1249" s="16">
        <f>+F1250+F1253</f>
        <v>4895.3100000000004</v>
      </c>
      <c r="G1249" s="16">
        <f>+G1250+G1253</f>
        <v>4895.8100000000004</v>
      </c>
      <c r="H1249" s="16">
        <f>+H1250+H1253</f>
        <v>1101</v>
      </c>
    </row>
    <row r="1250" spans="1:8" x14ac:dyDescent="0.25">
      <c r="A1250" s="11"/>
      <c r="B1250" s="11"/>
      <c r="C1250" s="11"/>
      <c r="D1250" s="12" t="s">
        <v>179</v>
      </c>
      <c r="E1250" s="12" t="s">
        <v>180</v>
      </c>
      <c r="F1250" s="13">
        <f>+F1251</f>
        <v>4471.21</v>
      </c>
      <c r="G1250" s="13">
        <f>+G1251</f>
        <v>4895.8100000000004</v>
      </c>
      <c r="H1250" s="13">
        <f>+H1251</f>
        <v>1101</v>
      </c>
    </row>
    <row r="1251" spans="1:8" x14ac:dyDescent="0.25">
      <c r="A1251" s="11"/>
      <c r="B1251" s="11"/>
      <c r="C1251" s="11"/>
      <c r="D1251" s="12" t="s">
        <v>181</v>
      </c>
      <c r="E1251" s="12" t="s">
        <v>182</v>
      </c>
      <c r="F1251" s="13">
        <f>+F1252</f>
        <v>4471.21</v>
      </c>
      <c r="G1251" s="13">
        <f>+G1252</f>
        <v>4895.8100000000004</v>
      </c>
      <c r="H1251" s="13">
        <f>+H1252</f>
        <v>1101</v>
      </c>
    </row>
    <row r="1252" spans="1:8" x14ac:dyDescent="0.25">
      <c r="A1252" s="11"/>
      <c r="B1252" s="11"/>
      <c r="C1252" s="11"/>
      <c r="D1252" s="12" t="s">
        <v>183</v>
      </c>
      <c r="E1252" s="12" t="s">
        <v>184</v>
      </c>
      <c r="F1252" s="13">
        <v>4471.21</v>
      </c>
      <c r="G1252" s="13">
        <v>4895.8100000000004</v>
      </c>
      <c r="H1252" s="13">
        <v>1101</v>
      </c>
    </row>
    <row r="1253" spans="1:8" x14ac:dyDescent="0.25">
      <c r="A1253" s="11"/>
      <c r="B1253" s="11"/>
      <c r="C1253" s="11"/>
      <c r="D1253" s="12" t="s">
        <v>522</v>
      </c>
      <c r="E1253" s="12" t="s">
        <v>523</v>
      </c>
      <c r="F1253" s="13">
        <f>+F1254</f>
        <v>424.1</v>
      </c>
      <c r="G1253" s="13">
        <f>+G1254</f>
        <v>0</v>
      </c>
      <c r="H1253" s="13">
        <f>+H1254</f>
        <v>0</v>
      </c>
    </row>
    <row r="1254" spans="1:8" x14ac:dyDescent="0.25">
      <c r="A1254" s="11"/>
      <c r="B1254" s="11"/>
      <c r="C1254" s="11"/>
      <c r="D1254" s="12" t="s">
        <v>524</v>
      </c>
      <c r="E1254" s="12" t="s">
        <v>525</v>
      </c>
      <c r="F1254" s="13">
        <f>+F1255</f>
        <v>424.1</v>
      </c>
      <c r="G1254" s="13">
        <f>+G1255</f>
        <v>0</v>
      </c>
      <c r="H1254" s="13">
        <f>+H1255</f>
        <v>0</v>
      </c>
    </row>
    <row r="1255" spans="1:8" x14ac:dyDescent="0.25">
      <c r="A1255" s="11"/>
      <c r="B1255" s="11"/>
      <c r="C1255" s="11"/>
      <c r="D1255" s="12" t="s">
        <v>526</v>
      </c>
      <c r="E1255" s="12" t="s">
        <v>527</v>
      </c>
      <c r="F1255" s="13">
        <v>424.1</v>
      </c>
      <c r="G1255" s="13">
        <v>0</v>
      </c>
      <c r="H1255" s="13">
        <v>0</v>
      </c>
    </row>
    <row r="1256" spans="1:8" x14ac:dyDescent="0.25">
      <c r="A1256" s="11"/>
      <c r="B1256" s="12" t="s">
        <v>961</v>
      </c>
      <c r="C1256" s="11"/>
      <c r="D1256" s="11"/>
      <c r="E1256" s="12" t="s">
        <v>962</v>
      </c>
      <c r="F1256" s="13">
        <f>+F1257</f>
        <v>4000</v>
      </c>
      <c r="G1256" s="13">
        <f>+G1257</f>
        <v>4000</v>
      </c>
      <c r="H1256" s="13">
        <f>+H1257</f>
        <v>4000</v>
      </c>
    </row>
    <row r="1257" spans="1:8" x14ac:dyDescent="0.25">
      <c r="A1257" s="14"/>
      <c r="B1257" s="14"/>
      <c r="C1257" s="15" t="s">
        <v>961</v>
      </c>
      <c r="D1257" s="14"/>
      <c r="E1257" s="15" t="s">
        <v>963</v>
      </c>
      <c r="F1257" s="16">
        <f>+F1258</f>
        <v>4000</v>
      </c>
      <c r="G1257" s="16">
        <f>+G1258</f>
        <v>4000</v>
      </c>
      <c r="H1257" s="16">
        <f>+H1258</f>
        <v>4000</v>
      </c>
    </row>
    <row r="1258" spans="1:8" x14ac:dyDescent="0.25">
      <c r="A1258" s="11"/>
      <c r="B1258" s="11"/>
      <c r="C1258" s="11"/>
      <c r="D1258" s="12" t="s">
        <v>179</v>
      </c>
      <c r="E1258" s="12" t="s">
        <v>180</v>
      </c>
      <c r="F1258" s="13">
        <f>+F1259</f>
        <v>4000</v>
      </c>
      <c r="G1258" s="13">
        <f>+G1259</f>
        <v>4000</v>
      </c>
      <c r="H1258" s="13">
        <f>+H1259</f>
        <v>4000</v>
      </c>
    </row>
    <row r="1259" spans="1:8" x14ac:dyDescent="0.25">
      <c r="A1259" s="11"/>
      <c r="B1259" s="11"/>
      <c r="C1259" s="11"/>
      <c r="D1259" s="12" t="s">
        <v>732</v>
      </c>
      <c r="E1259" s="12" t="s">
        <v>733</v>
      </c>
      <c r="F1259" s="13">
        <f>+F1260</f>
        <v>4000</v>
      </c>
      <c r="G1259" s="13">
        <f>+G1260</f>
        <v>4000</v>
      </c>
      <c r="H1259" s="13">
        <f>+H1260</f>
        <v>4000</v>
      </c>
    </row>
    <row r="1260" spans="1:8" x14ac:dyDescent="0.25">
      <c r="A1260" s="11"/>
      <c r="B1260" s="11"/>
      <c r="C1260" s="11"/>
      <c r="D1260" s="12" t="s">
        <v>734</v>
      </c>
      <c r="E1260" s="12" t="s">
        <v>735</v>
      </c>
      <c r="F1260" s="13">
        <v>4000</v>
      </c>
      <c r="G1260" s="13">
        <v>4000</v>
      </c>
      <c r="H1260" s="13">
        <v>4000</v>
      </c>
    </row>
    <row r="1261" spans="1:8" x14ac:dyDescent="0.25">
      <c r="A1261" s="8"/>
      <c r="B1261" s="9" t="s">
        <v>964</v>
      </c>
      <c r="C1261" s="8"/>
      <c r="D1261" s="8"/>
      <c r="E1261" s="9" t="s">
        <v>965</v>
      </c>
      <c r="F1261" s="10">
        <f>+F1262+F1267+F1272</f>
        <v>88030.46</v>
      </c>
      <c r="G1261" s="10">
        <f>+G1262+G1267+G1272</f>
        <v>89284</v>
      </c>
      <c r="H1261" s="10">
        <f>+H1262+H1267+H1272</f>
        <v>88461</v>
      </c>
    </row>
    <row r="1262" spans="1:8" x14ac:dyDescent="0.25">
      <c r="A1262" s="11"/>
      <c r="B1262" s="12" t="s">
        <v>966</v>
      </c>
      <c r="C1262" s="11"/>
      <c r="D1262" s="11"/>
      <c r="E1262" s="12" t="s">
        <v>967</v>
      </c>
      <c r="F1262" s="13">
        <f>+F1263</f>
        <v>72304.460000000006</v>
      </c>
      <c r="G1262" s="13">
        <f>+G1263</f>
        <v>73558</v>
      </c>
      <c r="H1262" s="13">
        <f>+H1263</f>
        <v>69371</v>
      </c>
    </row>
    <row r="1263" spans="1:8" x14ac:dyDescent="0.25">
      <c r="A1263" s="14"/>
      <c r="B1263" s="14"/>
      <c r="C1263" s="15" t="s">
        <v>968</v>
      </c>
      <c r="D1263" s="14"/>
      <c r="E1263" s="15" t="s">
        <v>969</v>
      </c>
      <c r="F1263" s="16">
        <f>+F1264</f>
        <v>72304.460000000006</v>
      </c>
      <c r="G1263" s="16">
        <f>+G1264</f>
        <v>73558</v>
      </c>
      <c r="H1263" s="16">
        <f>+H1264</f>
        <v>69371</v>
      </c>
    </row>
    <row r="1264" spans="1:8" x14ac:dyDescent="0.25">
      <c r="A1264" s="11"/>
      <c r="B1264" s="11"/>
      <c r="C1264" s="11"/>
      <c r="D1264" s="12" t="s">
        <v>179</v>
      </c>
      <c r="E1264" s="12" t="s">
        <v>180</v>
      </c>
      <c r="F1264" s="13">
        <f>+F1265</f>
        <v>72304.460000000006</v>
      </c>
      <c r="G1264" s="13">
        <f>+G1265</f>
        <v>73558</v>
      </c>
      <c r="H1264" s="13">
        <f>+H1265</f>
        <v>69371</v>
      </c>
    </row>
    <row r="1265" spans="1:8" x14ac:dyDescent="0.25">
      <c r="A1265" s="11"/>
      <c r="B1265" s="11"/>
      <c r="C1265" s="11"/>
      <c r="D1265" s="12" t="s">
        <v>732</v>
      </c>
      <c r="E1265" s="12" t="s">
        <v>733</v>
      </c>
      <c r="F1265" s="13">
        <f>+F1266</f>
        <v>72304.460000000006</v>
      </c>
      <c r="G1265" s="13">
        <f>+G1266</f>
        <v>73558</v>
      </c>
      <c r="H1265" s="13">
        <f>+H1266</f>
        <v>69371</v>
      </c>
    </row>
    <row r="1266" spans="1:8" x14ac:dyDescent="0.25">
      <c r="A1266" s="11"/>
      <c r="B1266" s="11"/>
      <c r="C1266" s="11"/>
      <c r="D1266" s="12" t="s">
        <v>970</v>
      </c>
      <c r="E1266" s="12" t="s">
        <v>969</v>
      </c>
      <c r="F1266" s="13">
        <v>72304.460000000006</v>
      </c>
      <c r="G1266" s="13">
        <v>73558</v>
      </c>
      <c r="H1266" s="13">
        <v>69371</v>
      </c>
    </row>
    <row r="1267" spans="1:8" x14ac:dyDescent="0.25">
      <c r="A1267" s="11"/>
      <c r="B1267" s="12" t="s">
        <v>971</v>
      </c>
      <c r="C1267" s="11"/>
      <c r="D1267" s="11"/>
      <c r="E1267" s="12" t="s">
        <v>972</v>
      </c>
      <c r="F1267" s="13">
        <f>+F1268</f>
        <v>6226</v>
      </c>
      <c r="G1267" s="13">
        <f>+G1268</f>
        <v>6226</v>
      </c>
      <c r="H1267" s="13">
        <f>+H1268</f>
        <v>9090</v>
      </c>
    </row>
    <row r="1268" spans="1:8" x14ac:dyDescent="0.25">
      <c r="A1268" s="14"/>
      <c r="B1268" s="14"/>
      <c r="C1268" s="15" t="s">
        <v>973</v>
      </c>
      <c r="D1268" s="14"/>
      <c r="E1268" s="15" t="s">
        <v>974</v>
      </c>
      <c r="F1268" s="16">
        <f>+F1269</f>
        <v>6226</v>
      </c>
      <c r="G1268" s="16">
        <f>+G1269</f>
        <v>6226</v>
      </c>
      <c r="H1268" s="16">
        <f>+H1269</f>
        <v>9090</v>
      </c>
    </row>
    <row r="1269" spans="1:8" x14ac:dyDescent="0.25">
      <c r="A1269" s="11"/>
      <c r="B1269" s="11"/>
      <c r="C1269" s="11"/>
      <c r="D1269" s="12" t="s">
        <v>179</v>
      </c>
      <c r="E1269" s="12" t="s">
        <v>180</v>
      </c>
      <c r="F1269" s="13">
        <f>+F1270</f>
        <v>6226</v>
      </c>
      <c r="G1269" s="13">
        <f>+G1270</f>
        <v>6226</v>
      </c>
      <c r="H1269" s="13">
        <f>+H1270</f>
        <v>9090</v>
      </c>
    </row>
    <row r="1270" spans="1:8" x14ac:dyDescent="0.25">
      <c r="A1270" s="11"/>
      <c r="B1270" s="11"/>
      <c r="C1270" s="11"/>
      <c r="D1270" s="12" t="s">
        <v>732</v>
      </c>
      <c r="E1270" s="12" t="s">
        <v>733</v>
      </c>
      <c r="F1270" s="13">
        <f>+F1271</f>
        <v>6226</v>
      </c>
      <c r="G1270" s="13">
        <f>+G1271</f>
        <v>6226</v>
      </c>
      <c r="H1270" s="13">
        <f>+H1271</f>
        <v>9090</v>
      </c>
    </row>
    <row r="1271" spans="1:8" x14ac:dyDescent="0.25">
      <c r="A1271" s="11"/>
      <c r="B1271" s="11"/>
      <c r="C1271" s="11"/>
      <c r="D1271" s="12" t="s">
        <v>970</v>
      </c>
      <c r="E1271" s="12" t="s">
        <v>969</v>
      </c>
      <c r="F1271" s="13">
        <v>6226</v>
      </c>
      <c r="G1271" s="13">
        <v>6226</v>
      </c>
      <c r="H1271" s="13">
        <v>9090</v>
      </c>
    </row>
    <row r="1272" spans="1:8" x14ac:dyDescent="0.25">
      <c r="A1272" s="11"/>
      <c r="B1272" s="12" t="s">
        <v>975</v>
      </c>
      <c r="C1272" s="11"/>
      <c r="D1272" s="11"/>
      <c r="E1272" s="12" t="s">
        <v>976</v>
      </c>
      <c r="F1272" s="13">
        <f>+F1273</f>
        <v>9500</v>
      </c>
      <c r="G1272" s="13">
        <f>+G1273</f>
        <v>9500</v>
      </c>
      <c r="H1272" s="13">
        <f>+H1273</f>
        <v>10000</v>
      </c>
    </row>
    <row r="1273" spans="1:8" x14ac:dyDescent="0.25">
      <c r="A1273" s="14"/>
      <c r="B1273" s="14"/>
      <c r="C1273" s="15" t="s">
        <v>975</v>
      </c>
      <c r="D1273" s="14"/>
      <c r="E1273" s="15" t="s">
        <v>977</v>
      </c>
      <c r="F1273" s="16">
        <f>+F1274</f>
        <v>9500</v>
      </c>
      <c r="G1273" s="16">
        <f>+G1274</f>
        <v>9500</v>
      </c>
      <c r="H1273" s="16">
        <f>+H1274</f>
        <v>10000</v>
      </c>
    </row>
    <row r="1274" spans="1:8" x14ac:dyDescent="0.25">
      <c r="A1274" s="11"/>
      <c r="B1274" s="11"/>
      <c r="C1274" s="11"/>
      <c r="D1274" s="12" t="s">
        <v>179</v>
      </c>
      <c r="E1274" s="12" t="s">
        <v>180</v>
      </c>
      <c r="F1274" s="13">
        <f>+F1275</f>
        <v>9500</v>
      </c>
      <c r="G1274" s="13">
        <f>+G1275</f>
        <v>9500</v>
      </c>
      <c r="H1274" s="13">
        <f>+H1275</f>
        <v>10000</v>
      </c>
    </row>
    <row r="1275" spans="1:8" x14ac:dyDescent="0.25">
      <c r="A1275" s="11"/>
      <c r="B1275" s="11"/>
      <c r="C1275" s="11"/>
      <c r="D1275" s="12" t="s">
        <v>732</v>
      </c>
      <c r="E1275" s="12" t="s">
        <v>733</v>
      </c>
      <c r="F1275" s="13">
        <f>+F1276</f>
        <v>9500</v>
      </c>
      <c r="G1275" s="13">
        <f>+G1276</f>
        <v>9500</v>
      </c>
      <c r="H1275" s="13">
        <f>+H1276</f>
        <v>10000</v>
      </c>
    </row>
    <row r="1276" spans="1:8" x14ac:dyDescent="0.25">
      <c r="A1276" s="11"/>
      <c r="B1276" s="11"/>
      <c r="C1276" s="11"/>
      <c r="D1276" s="12" t="s">
        <v>978</v>
      </c>
      <c r="E1276" s="12" t="s">
        <v>979</v>
      </c>
      <c r="F1276" s="13">
        <v>9500</v>
      </c>
      <c r="G1276" s="13">
        <v>9500</v>
      </c>
      <c r="H1276" s="13">
        <v>10000</v>
      </c>
    </row>
    <row r="1277" spans="1:8" x14ac:dyDescent="0.25">
      <c r="A1277" s="3"/>
      <c r="B1277" s="2" t="s">
        <v>980</v>
      </c>
      <c r="C1277" s="3"/>
      <c r="D1277" s="3"/>
      <c r="E1277" s="2" t="s">
        <v>981</v>
      </c>
      <c r="F1277" s="4">
        <f>+F1278+F1288</f>
        <v>175984.41999999998</v>
      </c>
      <c r="G1277" s="4">
        <f>+G1278+G1288</f>
        <v>204560</v>
      </c>
      <c r="H1277" s="4">
        <f>+H1278+H1288</f>
        <v>204560</v>
      </c>
    </row>
    <row r="1278" spans="1:8" x14ac:dyDescent="0.25">
      <c r="A1278" s="8"/>
      <c r="B1278" s="9" t="s">
        <v>982</v>
      </c>
      <c r="C1278" s="8"/>
      <c r="D1278" s="8"/>
      <c r="E1278" s="9" t="s">
        <v>983</v>
      </c>
      <c r="F1278" s="10">
        <f>+F1279</f>
        <v>12673.9</v>
      </c>
      <c r="G1278" s="10">
        <f>+G1279</f>
        <v>13000</v>
      </c>
      <c r="H1278" s="10">
        <f>+H1279</f>
        <v>12000</v>
      </c>
    </row>
    <row r="1279" spans="1:8" x14ac:dyDescent="0.25">
      <c r="A1279" s="11"/>
      <c r="B1279" s="12" t="s">
        <v>984</v>
      </c>
      <c r="C1279" s="11"/>
      <c r="D1279" s="11"/>
      <c r="E1279" s="12" t="s">
        <v>985</v>
      </c>
      <c r="F1279" s="13">
        <f>+F1280+F1284</f>
        <v>12673.9</v>
      </c>
      <c r="G1279" s="13">
        <f>+G1280+G1284</f>
        <v>13000</v>
      </c>
      <c r="H1279" s="13">
        <f>+H1280+H1284</f>
        <v>12000</v>
      </c>
    </row>
    <row r="1280" spans="1:8" x14ac:dyDescent="0.25">
      <c r="A1280" s="14"/>
      <c r="B1280" s="14"/>
      <c r="C1280" s="15" t="s">
        <v>986</v>
      </c>
      <c r="D1280" s="14"/>
      <c r="E1280" s="15" t="s">
        <v>987</v>
      </c>
      <c r="F1280" s="16">
        <f>+F1281</f>
        <v>11000</v>
      </c>
      <c r="G1280" s="16">
        <f>+G1281</f>
        <v>11000</v>
      </c>
      <c r="H1280" s="16">
        <f>+H1281</f>
        <v>10000</v>
      </c>
    </row>
    <row r="1281" spans="1:8" x14ac:dyDescent="0.25">
      <c r="A1281" s="11"/>
      <c r="B1281" s="11"/>
      <c r="C1281" s="11"/>
      <c r="D1281" s="12" t="s">
        <v>179</v>
      </c>
      <c r="E1281" s="12" t="s">
        <v>180</v>
      </c>
      <c r="F1281" s="13">
        <f>+F1282</f>
        <v>11000</v>
      </c>
      <c r="G1281" s="13">
        <f>+G1282</f>
        <v>11000</v>
      </c>
      <c r="H1281" s="13">
        <f>+H1282</f>
        <v>10000</v>
      </c>
    </row>
    <row r="1282" spans="1:8" x14ac:dyDescent="0.25">
      <c r="A1282" s="11"/>
      <c r="B1282" s="11"/>
      <c r="C1282" s="11"/>
      <c r="D1282" s="12" t="s">
        <v>732</v>
      </c>
      <c r="E1282" s="12" t="s">
        <v>733</v>
      </c>
      <c r="F1282" s="13">
        <f>+F1283</f>
        <v>11000</v>
      </c>
      <c r="G1282" s="13">
        <f>+G1283</f>
        <v>11000</v>
      </c>
      <c r="H1282" s="13">
        <f>+H1283</f>
        <v>10000</v>
      </c>
    </row>
    <row r="1283" spans="1:8" x14ac:dyDescent="0.25">
      <c r="A1283" s="11"/>
      <c r="B1283" s="11"/>
      <c r="C1283" s="11"/>
      <c r="D1283" s="12" t="s">
        <v>988</v>
      </c>
      <c r="E1283" s="12" t="s">
        <v>989</v>
      </c>
      <c r="F1283" s="13">
        <v>11000</v>
      </c>
      <c r="G1283" s="13">
        <v>11000</v>
      </c>
      <c r="H1283" s="13">
        <v>10000</v>
      </c>
    </row>
    <row r="1284" spans="1:8" x14ac:dyDescent="0.25">
      <c r="A1284" s="14"/>
      <c r="B1284" s="14"/>
      <c r="C1284" s="15" t="s">
        <v>990</v>
      </c>
      <c r="D1284" s="14"/>
      <c r="E1284" s="15" t="s">
        <v>991</v>
      </c>
      <c r="F1284" s="16">
        <f>+F1285</f>
        <v>1673.9</v>
      </c>
      <c r="G1284" s="16">
        <f>+G1285</f>
        <v>2000</v>
      </c>
      <c r="H1284" s="16">
        <f>+H1285</f>
        <v>2000</v>
      </c>
    </row>
    <row r="1285" spans="1:8" x14ac:dyDescent="0.25">
      <c r="A1285" s="11"/>
      <c r="B1285" s="11"/>
      <c r="C1285" s="11"/>
      <c r="D1285" s="12" t="s">
        <v>179</v>
      </c>
      <c r="E1285" s="12" t="s">
        <v>180</v>
      </c>
      <c r="F1285" s="13">
        <f>+F1286</f>
        <v>1673.9</v>
      </c>
      <c r="G1285" s="13">
        <f>+G1286</f>
        <v>2000</v>
      </c>
      <c r="H1285" s="13">
        <f>+H1286</f>
        <v>2000</v>
      </c>
    </row>
    <row r="1286" spans="1:8" x14ac:dyDescent="0.25">
      <c r="A1286" s="11"/>
      <c r="B1286" s="11"/>
      <c r="C1286" s="11"/>
      <c r="D1286" s="12" t="s">
        <v>181</v>
      </c>
      <c r="E1286" s="12" t="s">
        <v>182</v>
      </c>
      <c r="F1286" s="13">
        <f>+F1287</f>
        <v>1673.9</v>
      </c>
      <c r="G1286" s="13">
        <f>+G1287</f>
        <v>2000</v>
      </c>
      <c r="H1286" s="13">
        <f>+H1287</f>
        <v>2000</v>
      </c>
    </row>
    <row r="1287" spans="1:8" x14ac:dyDescent="0.25">
      <c r="A1287" s="11"/>
      <c r="B1287" s="11"/>
      <c r="C1287" s="11"/>
      <c r="D1287" s="12" t="s">
        <v>183</v>
      </c>
      <c r="E1287" s="12" t="s">
        <v>184</v>
      </c>
      <c r="F1287" s="13">
        <v>1673.9</v>
      </c>
      <c r="G1287" s="13">
        <v>2000</v>
      </c>
      <c r="H1287" s="13">
        <v>2000</v>
      </c>
    </row>
    <row r="1288" spans="1:8" x14ac:dyDescent="0.25">
      <c r="A1288" s="8"/>
      <c r="B1288" s="9" t="s">
        <v>992</v>
      </c>
      <c r="C1288" s="8"/>
      <c r="D1288" s="8"/>
      <c r="E1288" s="9" t="s">
        <v>993</v>
      </c>
      <c r="F1288" s="10">
        <f>+F1289+F1306+F1321+F1338</f>
        <v>163310.51999999999</v>
      </c>
      <c r="G1288" s="10">
        <f>+G1289+G1306+G1321+G1338</f>
        <v>191560</v>
      </c>
      <c r="H1288" s="10">
        <f>+H1289+H1306+H1321+H1338</f>
        <v>192560</v>
      </c>
    </row>
    <row r="1289" spans="1:8" x14ac:dyDescent="0.25">
      <c r="A1289" s="11"/>
      <c r="B1289" s="12" t="s">
        <v>994</v>
      </c>
      <c r="C1289" s="11"/>
      <c r="D1289" s="11"/>
      <c r="E1289" s="12" t="s">
        <v>995</v>
      </c>
      <c r="F1289" s="13">
        <f>+F1290+F1294+F1302</f>
        <v>25775.88</v>
      </c>
      <c r="G1289" s="13">
        <f>+G1290+G1294+G1302</f>
        <v>34174.31</v>
      </c>
      <c r="H1289" s="13">
        <f>+H1290+H1294+H1302</f>
        <v>35500</v>
      </c>
    </row>
    <row r="1290" spans="1:8" x14ac:dyDescent="0.25">
      <c r="A1290" s="14"/>
      <c r="B1290" s="14"/>
      <c r="C1290" s="15" t="s">
        <v>996</v>
      </c>
      <c r="D1290" s="14"/>
      <c r="E1290" s="15" t="s">
        <v>997</v>
      </c>
      <c r="F1290" s="16">
        <f>+F1291</f>
        <v>24294.7</v>
      </c>
      <c r="G1290" s="16">
        <f>+G1291</f>
        <v>31674.31</v>
      </c>
      <c r="H1290" s="16">
        <f>+H1291</f>
        <v>33000</v>
      </c>
    </row>
    <row r="1291" spans="1:8" x14ac:dyDescent="0.25">
      <c r="A1291" s="11"/>
      <c r="B1291" s="11"/>
      <c r="C1291" s="11"/>
      <c r="D1291" s="12" t="s">
        <v>179</v>
      </c>
      <c r="E1291" s="12" t="s">
        <v>180</v>
      </c>
      <c r="F1291" s="13">
        <f>+F1292</f>
        <v>24294.7</v>
      </c>
      <c r="G1291" s="13">
        <f>+G1292</f>
        <v>31674.31</v>
      </c>
      <c r="H1291" s="13">
        <f>+H1292</f>
        <v>33000</v>
      </c>
    </row>
    <row r="1292" spans="1:8" x14ac:dyDescent="0.25">
      <c r="A1292" s="11"/>
      <c r="B1292" s="11"/>
      <c r="C1292" s="11"/>
      <c r="D1292" s="12" t="s">
        <v>732</v>
      </c>
      <c r="E1292" s="12" t="s">
        <v>733</v>
      </c>
      <c r="F1292" s="13">
        <f>+F1293</f>
        <v>24294.7</v>
      </c>
      <c r="G1292" s="13">
        <f>+G1293</f>
        <v>31674.31</v>
      </c>
      <c r="H1292" s="13">
        <f>+H1293</f>
        <v>33000</v>
      </c>
    </row>
    <row r="1293" spans="1:8" x14ac:dyDescent="0.25">
      <c r="A1293" s="11"/>
      <c r="B1293" s="11"/>
      <c r="C1293" s="11"/>
      <c r="D1293" s="12" t="s">
        <v>998</v>
      </c>
      <c r="E1293" s="12" t="s">
        <v>999</v>
      </c>
      <c r="F1293" s="13">
        <v>24294.7</v>
      </c>
      <c r="G1293" s="13">
        <v>31674.31</v>
      </c>
      <c r="H1293" s="13">
        <v>33000</v>
      </c>
    </row>
    <row r="1294" spans="1:8" x14ac:dyDescent="0.25">
      <c r="A1294" s="14"/>
      <c r="B1294" s="14"/>
      <c r="C1294" s="15" t="s">
        <v>1000</v>
      </c>
      <c r="D1294" s="14"/>
      <c r="E1294" s="15" t="s">
        <v>1001</v>
      </c>
      <c r="F1294" s="16">
        <f>+F1295+F1299</f>
        <v>333.4</v>
      </c>
      <c r="G1294" s="16">
        <f>+G1295+G1299</f>
        <v>1000</v>
      </c>
      <c r="H1294" s="16">
        <f>+H1295+H1299</f>
        <v>1000</v>
      </c>
    </row>
    <row r="1295" spans="1:8" x14ac:dyDescent="0.25">
      <c r="A1295" s="11"/>
      <c r="B1295" s="11"/>
      <c r="C1295" s="11"/>
      <c r="D1295" s="12" t="s">
        <v>165</v>
      </c>
      <c r="E1295" s="12" t="s">
        <v>166</v>
      </c>
      <c r="F1295" s="13">
        <f>+F1296</f>
        <v>333.4</v>
      </c>
      <c r="G1295" s="13">
        <f>+G1296</f>
        <v>500</v>
      </c>
      <c r="H1295" s="13">
        <f>+H1296</f>
        <v>500</v>
      </c>
    </row>
    <row r="1296" spans="1:8" x14ac:dyDescent="0.25">
      <c r="A1296" s="11"/>
      <c r="B1296" s="11"/>
      <c r="C1296" s="11"/>
      <c r="D1296" s="12" t="s">
        <v>167</v>
      </c>
      <c r="E1296" s="12" t="s">
        <v>168</v>
      </c>
      <c r="F1296" s="13">
        <f>+F1297+F1298</f>
        <v>333.4</v>
      </c>
      <c r="G1296" s="13">
        <f>+G1297+G1298</f>
        <v>500</v>
      </c>
      <c r="H1296" s="13">
        <f>+H1297+H1298</f>
        <v>500</v>
      </c>
    </row>
    <row r="1297" spans="1:8" x14ac:dyDescent="0.25">
      <c r="A1297" s="11"/>
      <c r="B1297" s="11"/>
      <c r="C1297" s="11"/>
      <c r="D1297" s="12" t="s">
        <v>380</v>
      </c>
      <c r="E1297" s="12" t="s">
        <v>381</v>
      </c>
      <c r="F1297" s="13">
        <v>333.4</v>
      </c>
      <c r="G1297" s="13">
        <v>0</v>
      </c>
      <c r="H1297" s="13">
        <v>0</v>
      </c>
    </row>
    <row r="1298" spans="1:8" x14ac:dyDescent="0.25">
      <c r="A1298" s="11"/>
      <c r="B1298" s="11"/>
      <c r="C1298" s="11"/>
      <c r="D1298" s="12" t="s">
        <v>173</v>
      </c>
      <c r="E1298" s="12" t="s">
        <v>174</v>
      </c>
      <c r="F1298" s="13">
        <v>0</v>
      </c>
      <c r="G1298" s="13">
        <v>500</v>
      </c>
      <c r="H1298" s="13">
        <v>500</v>
      </c>
    </row>
    <row r="1299" spans="1:8" x14ac:dyDescent="0.25">
      <c r="A1299" s="11"/>
      <c r="B1299" s="11"/>
      <c r="C1299" s="11"/>
      <c r="D1299" s="12" t="s">
        <v>187</v>
      </c>
      <c r="E1299" s="12" t="s">
        <v>188</v>
      </c>
      <c r="F1299" s="13">
        <f>+F1300</f>
        <v>0</v>
      </c>
      <c r="G1299" s="13">
        <f>+G1300</f>
        <v>500</v>
      </c>
      <c r="H1299" s="13">
        <f>+H1300</f>
        <v>500</v>
      </c>
    </row>
    <row r="1300" spans="1:8" x14ac:dyDescent="0.25">
      <c r="A1300" s="11"/>
      <c r="B1300" s="11"/>
      <c r="C1300" s="11"/>
      <c r="D1300" s="12" t="s">
        <v>189</v>
      </c>
      <c r="E1300" s="12" t="s">
        <v>190</v>
      </c>
      <c r="F1300" s="13">
        <f>+F1301</f>
        <v>0</v>
      </c>
      <c r="G1300" s="13">
        <f>+G1301</f>
        <v>500</v>
      </c>
      <c r="H1300" s="13">
        <f>+H1301</f>
        <v>500</v>
      </c>
    </row>
    <row r="1301" spans="1:8" x14ac:dyDescent="0.25">
      <c r="A1301" s="11"/>
      <c r="B1301" s="11"/>
      <c r="C1301" s="11"/>
      <c r="D1301" s="12" t="s">
        <v>191</v>
      </c>
      <c r="E1301" s="12" t="s">
        <v>192</v>
      </c>
      <c r="F1301" s="13">
        <v>0</v>
      </c>
      <c r="G1301" s="13">
        <v>500</v>
      </c>
      <c r="H1301" s="13">
        <v>500</v>
      </c>
    </row>
    <row r="1302" spans="1:8" x14ac:dyDescent="0.25">
      <c r="A1302" s="14"/>
      <c r="B1302" s="14"/>
      <c r="C1302" s="15" t="s">
        <v>1002</v>
      </c>
      <c r="D1302" s="14"/>
      <c r="E1302" s="15" t="s">
        <v>1003</v>
      </c>
      <c r="F1302" s="16">
        <f>+F1303</f>
        <v>1147.78</v>
      </c>
      <c r="G1302" s="16">
        <f>+G1303</f>
        <v>1500</v>
      </c>
      <c r="H1302" s="16">
        <f>+H1303</f>
        <v>1500</v>
      </c>
    </row>
    <row r="1303" spans="1:8" x14ac:dyDescent="0.25">
      <c r="A1303" s="11"/>
      <c r="B1303" s="11"/>
      <c r="C1303" s="11"/>
      <c r="D1303" s="12" t="s">
        <v>165</v>
      </c>
      <c r="E1303" s="12" t="s">
        <v>166</v>
      </c>
      <c r="F1303" s="13">
        <f>+F1304</f>
        <v>1147.78</v>
      </c>
      <c r="G1303" s="13">
        <f>+G1304</f>
        <v>1500</v>
      </c>
      <c r="H1303" s="13">
        <f>+H1304</f>
        <v>1500</v>
      </c>
    </row>
    <row r="1304" spans="1:8" x14ac:dyDescent="0.25">
      <c r="A1304" s="11"/>
      <c r="B1304" s="11"/>
      <c r="C1304" s="11"/>
      <c r="D1304" s="12" t="s">
        <v>167</v>
      </c>
      <c r="E1304" s="12" t="s">
        <v>168</v>
      </c>
      <c r="F1304" s="13">
        <f>+F1305</f>
        <v>1147.78</v>
      </c>
      <c r="G1304" s="13">
        <f>+G1305</f>
        <v>1500</v>
      </c>
      <c r="H1304" s="13">
        <f>+H1305</f>
        <v>1500</v>
      </c>
    </row>
    <row r="1305" spans="1:8" x14ac:dyDescent="0.25">
      <c r="A1305" s="11"/>
      <c r="B1305" s="11"/>
      <c r="C1305" s="11"/>
      <c r="D1305" s="12" t="s">
        <v>267</v>
      </c>
      <c r="E1305" s="12" t="s">
        <v>268</v>
      </c>
      <c r="F1305" s="13">
        <v>1147.78</v>
      </c>
      <c r="G1305" s="13">
        <v>1500</v>
      </c>
      <c r="H1305" s="13">
        <v>1500</v>
      </c>
    </row>
    <row r="1306" spans="1:8" x14ac:dyDescent="0.25">
      <c r="A1306" s="11"/>
      <c r="B1306" s="12" t="s">
        <v>1004</v>
      </c>
      <c r="C1306" s="11"/>
      <c r="D1306" s="11"/>
      <c r="E1306" s="12" t="s">
        <v>1005</v>
      </c>
      <c r="F1306" s="13">
        <f>+F1307+F1311+F1315</f>
        <v>120498.61</v>
      </c>
      <c r="G1306" s="13">
        <f>+G1307+G1311+G1315</f>
        <v>131000</v>
      </c>
      <c r="H1306" s="13">
        <f>+H1307+H1311+H1315</f>
        <v>131000</v>
      </c>
    </row>
    <row r="1307" spans="1:8" x14ac:dyDescent="0.25">
      <c r="A1307" s="14"/>
      <c r="B1307" s="14"/>
      <c r="C1307" s="15" t="s">
        <v>1006</v>
      </c>
      <c r="D1307" s="14"/>
      <c r="E1307" s="15" t="s">
        <v>1007</v>
      </c>
      <c r="F1307" s="16">
        <f>+F1308</f>
        <v>27675.3</v>
      </c>
      <c r="G1307" s="16">
        <f>+G1308</f>
        <v>30000</v>
      </c>
      <c r="H1307" s="16">
        <f>+H1308</f>
        <v>30000</v>
      </c>
    </row>
    <row r="1308" spans="1:8" x14ac:dyDescent="0.25">
      <c r="A1308" s="11"/>
      <c r="B1308" s="11"/>
      <c r="C1308" s="11"/>
      <c r="D1308" s="12" t="s">
        <v>179</v>
      </c>
      <c r="E1308" s="12" t="s">
        <v>180</v>
      </c>
      <c r="F1308" s="13">
        <f>+F1309</f>
        <v>27675.3</v>
      </c>
      <c r="G1308" s="13">
        <f>+G1309</f>
        <v>30000</v>
      </c>
      <c r="H1308" s="13">
        <f>+H1309</f>
        <v>30000</v>
      </c>
    </row>
    <row r="1309" spans="1:8" x14ac:dyDescent="0.25">
      <c r="A1309" s="11"/>
      <c r="B1309" s="11"/>
      <c r="C1309" s="11"/>
      <c r="D1309" s="12" t="s">
        <v>732</v>
      </c>
      <c r="E1309" s="12" t="s">
        <v>733</v>
      </c>
      <c r="F1309" s="13">
        <f>+F1310</f>
        <v>27675.3</v>
      </c>
      <c r="G1309" s="13">
        <f>+G1310</f>
        <v>30000</v>
      </c>
      <c r="H1309" s="13">
        <f>+H1310</f>
        <v>30000</v>
      </c>
    </row>
    <row r="1310" spans="1:8" x14ac:dyDescent="0.25">
      <c r="A1310" s="11"/>
      <c r="B1310" s="11"/>
      <c r="C1310" s="11"/>
      <c r="D1310" s="12" t="s">
        <v>998</v>
      </c>
      <c r="E1310" s="12" t="s">
        <v>999</v>
      </c>
      <c r="F1310" s="13">
        <v>27675.3</v>
      </c>
      <c r="G1310" s="13">
        <v>30000</v>
      </c>
      <c r="H1310" s="13">
        <v>30000</v>
      </c>
    </row>
    <row r="1311" spans="1:8" x14ac:dyDescent="0.25">
      <c r="A1311" s="14"/>
      <c r="B1311" s="14"/>
      <c r="C1311" s="15" t="s">
        <v>1008</v>
      </c>
      <c r="D1311" s="14"/>
      <c r="E1311" s="15" t="s">
        <v>1009</v>
      </c>
      <c r="F1311" s="16">
        <f>+F1312</f>
        <v>0</v>
      </c>
      <c r="G1311" s="16">
        <f>+G1312</f>
        <v>3000</v>
      </c>
      <c r="H1311" s="16">
        <f>+H1312</f>
        <v>3000</v>
      </c>
    </row>
    <row r="1312" spans="1:8" x14ac:dyDescent="0.25">
      <c r="A1312" s="11"/>
      <c r="B1312" s="11"/>
      <c r="C1312" s="11"/>
      <c r="D1312" s="12" t="s">
        <v>187</v>
      </c>
      <c r="E1312" s="12" t="s">
        <v>188</v>
      </c>
      <c r="F1312" s="13">
        <f>+F1313</f>
        <v>0</v>
      </c>
      <c r="G1312" s="13">
        <f>+G1313</f>
        <v>3000</v>
      </c>
      <c r="H1312" s="13">
        <f>+H1313</f>
        <v>3000</v>
      </c>
    </row>
    <row r="1313" spans="1:8" x14ac:dyDescent="0.25">
      <c r="A1313" s="11"/>
      <c r="B1313" s="11"/>
      <c r="C1313" s="11"/>
      <c r="D1313" s="12" t="s">
        <v>189</v>
      </c>
      <c r="E1313" s="12" t="s">
        <v>190</v>
      </c>
      <c r="F1313" s="13">
        <f>+F1314</f>
        <v>0</v>
      </c>
      <c r="G1313" s="13">
        <f>+G1314</f>
        <v>3000</v>
      </c>
      <c r="H1313" s="13">
        <f>+H1314</f>
        <v>3000</v>
      </c>
    </row>
    <row r="1314" spans="1:8" x14ac:dyDescent="0.25">
      <c r="A1314" s="11"/>
      <c r="B1314" s="11"/>
      <c r="C1314" s="11"/>
      <c r="D1314" s="12" t="s">
        <v>295</v>
      </c>
      <c r="E1314" s="12" t="s">
        <v>296</v>
      </c>
      <c r="F1314" s="13">
        <v>0</v>
      </c>
      <c r="G1314" s="13">
        <v>3000</v>
      </c>
      <c r="H1314" s="13">
        <v>3000</v>
      </c>
    </row>
    <row r="1315" spans="1:8" x14ac:dyDescent="0.25">
      <c r="A1315" s="14"/>
      <c r="B1315" s="14"/>
      <c r="C1315" s="15" t="s">
        <v>1010</v>
      </c>
      <c r="D1315" s="14"/>
      <c r="E1315" s="15" t="s">
        <v>1011</v>
      </c>
      <c r="F1315" s="16">
        <f>+F1316</f>
        <v>92823.31</v>
      </c>
      <c r="G1315" s="16">
        <f>+G1316</f>
        <v>98000</v>
      </c>
      <c r="H1315" s="16">
        <f>+H1316</f>
        <v>98000</v>
      </c>
    </row>
    <row r="1316" spans="1:8" x14ac:dyDescent="0.25">
      <c r="A1316" s="11"/>
      <c r="B1316" s="11"/>
      <c r="C1316" s="11"/>
      <c r="D1316" s="12" t="s">
        <v>179</v>
      </c>
      <c r="E1316" s="12" t="s">
        <v>180</v>
      </c>
      <c r="F1316" s="13">
        <f>+F1317+F1319</f>
        <v>92823.31</v>
      </c>
      <c r="G1316" s="13">
        <f>+G1317+G1319</f>
        <v>98000</v>
      </c>
      <c r="H1316" s="13">
        <f>+H1317+H1319</f>
        <v>98000</v>
      </c>
    </row>
    <row r="1317" spans="1:8" x14ac:dyDescent="0.25">
      <c r="A1317" s="11"/>
      <c r="B1317" s="11"/>
      <c r="C1317" s="11"/>
      <c r="D1317" s="12" t="s">
        <v>732</v>
      </c>
      <c r="E1317" s="12" t="s">
        <v>733</v>
      </c>
      <c r="F1317" s="13">
        <f>+F1318</f>
        <v>92823.31</v>
      </c>
      <c r="G1317" s="13">
        <f>+G1318</f>
        <v>93000</v>
      </c>
      <c r="H1317" s="13">
        <f>+H1318</f>
        <v>93000</v>
      </c>
    </row>
    <row r="1318" spans="1:8" x14ac:dyDescent="0.25">
      <c r="A1318" s="11"/>
      <c r="B1318" s="11"/>
      <c r="C1318" s="11"/>
      <c r="D1318" s="12" t="s">
        <v>734</v>
      </c>
      <c r="E1318" s="12" t="s">
        <v>735</v>
      </c>
      <c r="F1318" s="13">
        <v>92823.31</v>
      </c>
      <c r="G1318" s="13">
        <v>93000</v>
      </c>
      <c r="H1318" s="13">
        <v>93000</v>
      </c>
    </row>
    <row r="1319" spans="1:8" x14ac:dyDescent="0.25">
      <c r="A1319" s="11"/>
      <c r="B1319" s="11"/>
      <c r="C1319" s="11"/>
      <c r="D1319" s="12" t="s">
        <v>181</v>
      </c>
      <c r="E1319" s="12" t="s">
        <v>182</v>
      </c>
      <c r="F1319" s="13">
        <f>+F1320</f>
        <v>0</v>
      </c>
      <c r="G1319" s="13">
        <f>+G1320</f>
        <v>5000</v>
      </c>
      <c r="H1319" s="13">
        <f>+H1320</f>
        <v>5000</v>
      </c>
    </row>
    <row r="1320" spans="1:8" x14ac:dyDescent="0.25">
      <c r="A1320" s="11"/>
      <c r="B1320" s="11"/>
      <c r="C1320" s="11"/>
      <c r="D1320" s="12" t="s">
        <v>183</v>
      </c>
      <c r="E1320" s="12" t="s">
        <v>184</v>
      </c>
      <c r="F1320" s="13">
        <v>0</v>
      </c>
      <c r="G1320" s="13">
        <v>5000</v>
      </c>
      <c r="H1320" s="13">
        <v>5000</v>
      </c>
    </row>
    <row r="1321" spans="1:8" x14ac:dyDescent="0.25">
      <c r="A1321" s="11"/>
      <c r="B1321" s="12" t="s">
        <v>1012</v>
      </c>
      <c r="C1321" s="11"/>
      <c r="D1321" s="11"/>
      <c r="E1321" s="12" t="s">
        <v>1013</v>
      </c>
      <c r="F1321" s="13">
        <f>+F1322+F1326+F1330+F1334</f>
        <v>14962.56</v>
      </c>
      <c r="G1321" s="13">
        <f>+G1322+G1326+G1330+G1334</f>
        <v>23885.690000000002</v>
      </c>
      <c r="H1321" s="13">
        <f>+H1322+H1326+H1330+H1334</f>
        <v>23560</v>
      </c>
    </row>
    <row r="1322" spans="1:8" x14ac:dyDescent="0.25">
      <c r="A1322" s="14"/>
      <c r="B1322" s="14"/>
      <c r="C1322" s="15" t="s">
        <v>1014</v>
      </c>
      <c r="D1322" s="14"/>
      <c r="E1322" s="15" t="s">
        <v>1015</v>
      </c>
      <c r="F1322" s="16">
        <f>+F1323</f>
        <v>800</v>
      </c>
      <c r="G1322" s="16">
        <f>+G1323</f>
        <v>800</v>
      </c>
      <c r="H1322" s="16">
        <f>+H1323</f>
        <v>800</v>
      </c>
    </row>
    <row r="1323" spans="1:8" x14ac:dyDescent="0.25">
      <c r="A1323" s="11"/>
      <c r="B1323" s="11"/>
      <c r="C1323" s="11"/>
      <c r="D1323" s="12" t="s">
        <v>179</v>
      </c>
      <c r="E1323" s="12" t="s">
        <v>180</v>
      </c>
      <c r="F1323" s="13">
        <f>+F1324</f>
        <v>800</v>
      </c>
      <c r="G1323" s="13">
        <f>+G1324</f>
        <v>800</v>
      </c>
      <c r="H1323" s="13">
        <f>+H1324</f>
        <v>800</v>
      </c>
    </row>
    <row r="1324" spans="1:8" x14ac:dyDescent="0.25">
      <c r="A1324" s="11"/>
      <c r="B1324" s="11"/>
      <c r="C1324" s="11"/>
      <c r="D1324" s="12" t="s">
        <v>181</v>
      </c>
      <c r="E1324" s="12" t="s">
        <v>182</v>
      </c>
      <c r="F1324" s="13">
        <f>+F1325</f>
        <v>800</v>
      </c>
      <c r="G1324" s="13">
        <f>+G1325</f>
        <v>800</v>
      </c>
      <c r="H1324" s="13">
        <f>+H1325</f>
        <v>800</v>
      </c>
    </row>
    <row r="1325" spans="1:8" x14ac:dyDescent="0.25">
      <c r="A1325" s="11"/>
      <c r="B1325" s="11"/>
      <c r="C1325" s="11"/>
      <c r="D1325" s="12" t="s">
        <v>183</v>
      </c>
      <c r="E1325" s="12" t="s">
        <v>184</v>
      </c>
      <c r="F1325" s="13">
        <v>800</v>
      </c>
      <c r="G1325" s="13">
        <v>800</v>
      </c>
      <c r="H1325" s="13">
        <v>800</v>
      </c>
    </row>
    <row r="1326" spans="1:8" x14ac:dyDescent="0.25">
      <c r="A1326" s="14"/>
      <c r="B1326" s="14"/>
      <c r="C1326" s="15" t="s">
        <v>1016</v>
      </c>
      <c r="D1326" s="14"/>
      <c r="E1326" s="15" t="s">
        <v>1017</v>
      </c>
      <c r="F1326" s="16">
        <f>+F1327</f>
        <v>12960</v>
      </c>
      <c r="G1326" s="16">
        <f>+G1327</f>
        <v>12960</v>
      </c>
      <c r="H1326" s="16">
        <f>+H1327</f>
        <v>12960</v>
      </c>
    </row>
    <row r="1327" spans="1:8" x14ac:dyDescent="0.25">
      <c r="A1327" s="11"/>
      <c r="B1327" s="11"/>
      <c r="C1327" s="11"/>
      <c r="D1327" s="12" t="s">
        <v>179</v>
      </c>
      <c r="E1327" s="12" t="s">
        <v>180</v>
      </c>
      <c r="F1327" s="13">
        <f>+F1328</f>
        <v>12960</v>
      </c>
      <c r="G1327" s="13">
        <f>+G1328</f>
        <v>12960</v>
      </c>
      <c r="H1327" s="13">
        <f>+H1328</f>
        <v>12960</v>
      </c>
    </row>
    <row r="1328" spans="1:8" x14ac:dyDescent="0.25">
      <c r="A1328" s="11"/>
      <c r="B1328" s="11"/>
      <c r="C1328" s="11"/>
      <c r="D1328" s="12" t="s">
        <v>181</v>
      </c>
      <c r="E1328" s="12" t="s">
        <v>182</v>
      </c>
      <c r="F1328" s="13">
        <f>+F1329</f>
        <v>12960</v>
      </c>
      <c r="G1328" s="13">
        <f>+G1329</f>
        <v>12960</v>
      </c>
      <c r="H1328" s="13">
        <f>+H1329</f>
        <v>12960</v>
      </c>
    </row>
    <row r="1329" spans="1:8" x14ac:dyDescent="0.25">
      <c r="A1329" s="11"/>
      <c r="B1329" s="11"/>
      <c r="C1329" s="11"/>
      <c r="D1329" s="12" t="s">
        <v>183</v>
      </c>
      <c r="E1329" s="12" t="s">
        <v>184</v>
      </c>
      <c r="F1329" s="13">
        <v>12960</v>
      </c>
      <c r="G1329" s="13">
        <v>12960</v>
      </c>
      <c r="H1329" s="13">
        <v>12960</v>
      </c>
    </row>
    <row r="1330" spans="1:8" x14ac:dyDescent="0.25">
      <c r="A1330" s="14"/>
      <c r="B1330" s="14"/>
      <c r="C1330" s="15" t="s">
        <v>1018</v>
      </c>
      <c r="D1330" s="14"/>
      <c r="E1330" s="15" t="s">
        <v>1019</v>
      </c>
      <c r="F1330" s="16">
        <f>+F1331</f>
        <v>1202.56</v>
      </c>
      <c r="G1330" s="16">
        <f>+G1331</f>
        <v>1300</v>
      </c>
      <c r="H1330" s="16">
        <f>+H1331</f>
        <v>1300</v>
      </c>
    </row>
    <row r="1331" spans="1:8" x14ac:dyDescent="0.25">
      <c r="A1331" s="11"/>
      <c r="B1331" s="11"/>
      <c r="C1331" s="11"/>
      <c r="D1331" s="12" t="s">
        <v>179</v>
      </c>
      <c r="E1331" s="12" t="s">
        <v>180</v>
      </c>
      <c r="F1331" s="13">
        <f>+F1332</f>
        <v>1202.56</v>
      </c>
      <c r="G1331" s="13">
        <f>+G1332</f>
        <v>1300</v>
      </c>
      <c r="H1331" s="13">
        <f>+H1332</f>
        <v>1300</v>
      </c>
    </row>
    <row r="1332" spans="1:8" x14ac:dyDescent="0.25">
      <c r="A1332" s="11"/>
      <c r="B1332" s="11"/>
      <c r="C1332" s="11"/>
      <c r="D1332" s="12" t="s">
        <v>732</v>
      </c>
      <c r="E1332" s="12" t="s">
        <v>733</v>
      </c>
      <c r="F1332" s="13">
        <f>+F1333</f>
        <v>1202.56</v>
      </c>
      <c r="G1332" s="13">
        <f>+G1333</f>
        <v>1300</v>
      </c>
      <c r="H1332" s="13">
        <f>+H1333</f>
        <v>1300</v>
      </c>
    </row>
    <row r="1333" spans="1:8" x14ac:dyDescent="0.25">
      <c r="A1333" s="11"/>
      <c r="B1333" s="11"/>
      <c r="C1333" s="11"/>
      <c r="D1333" s="12" t="s">
        <v>1020</v>
      </c>
      <c r="E1333" s="12" t="s">
        <v>1019</v>
      </c>
      <c r="F1333" s="13">
        <v>1202.56</v>
      </c>
      <c r="G1333" s="13">
        <v>1300</v>
      </c>
      <c r="H1333" s="13">
        <v>1300</v>
      </c>
    </row>
    <row r="1334" spans="1:8" x14ac:dyDescent="0.25">
      <c r="A1334" s="14"/>
      <c r="B1334" s="14"/>
      <c r="C1334" s="15" t="s">
        <v>1021</v>
      </c>
      <c r="D1334" s="14"/>
      <c r="E1334" s="15" t="s">
        <v>1022</v>
      </c>
      <c r="F1334" s="16">
        <f>+F1335</f>
        <v>0</v>
      </c>
      <c r="G1334" s="16">
        <f>+G1335</f>
        <v>8825.69</v>
      </c>
      <c r="H1334" s="16">
        <f>+H1335</f>
        <v>8500</v>
      </c>
    </row>
    <row r="1335" spans="1:8" x14ac:dyDescent="0.25">
      <c r="A1335" s="11"/>
      <c r="B1335" s="11"/>
      <c r="C1335" s="11"/>
      <c r="D1335" s="12" t="s">
        <v>179</v>
      </c>
      <c r="E1335" s="12" t="s">
        <v>180</v>
      </c>
      <c r="F1335" s="13">
        <f>+F1336</f>
        <v>0</v>
      </c>
      <c r="G1335" s="13">
        <f>+G1336</f>
        <v>8825.69</v>
      </c>
      <c r="H1335" s="13">
        <f>+H1336</f>
        <v>8500</v>
      </c>
    </row>
    <row r="1336" spans="1:8" x14ac:dyDescent="0.25">
      <c r="A1336" s="11"/>
      <c r="B1336" s="11"/>
      <c r="C1336" s="11"/>
      <c r="D1336" s="12" t="s">
        <v>732</v>
      </c>
      <c r="E1336" s="12" t="s">
        <v>733</v>
      </c>
      <c r="F1336" s="13">
        <f>+F1337</f>
        <v>0</v>
      </c>
      <c r="G1336" s="13">
        <f>+G1337</f>
        <v>8825.69</v>
      </c>
      <c r="H1336" s="13">
        <f>+H1337</f>
        <v>8500</v>
      </c>
    </row>
    <row r="1337" spans="1:8" x14ac:dyDescent="0.25">
      <c r="A1337" s="11"/>
      <c r="B1337" s="11"/>
      <c r="C1337" s="11"/>
      <c r="D1337" s="12" t="s">
        <v>1020</v>
      </c>
      <c r="E1337" s="12" t="s">
        <v>1019</v>
      </c>
      <c r="F1337" s="13">
        <v>0</v>
      </c>
      <c r="G1337" s="13">
        <v>8825.69</v>
      </c>
      <c r="H1337" s="13">
        <v>8500</v>
      </c>
    </row>
    <row r="1338" spans="1:8" x14ac:dyDescent="0.25">
      <c r="A1338" s="11"/>
      <c r="B1338" s="12" t="s">
        <v>1023</v>
      </c>
      <c r="C1338" s="11"/>
      <c r="D1338" s="11"/>
      <c r="E1338" s="12" t="s">
        <v>1024</v>
      </c>
      <c r="F1338" s="13">
        <f>+F1339</f>
        <v>2073.4699999999998</v>
      </c>
      <c r="G1338" s="13">
        <f>+G1339</f>
        <v>2500</v>
      </c>
      <c r="H1338" s="13">
        <f>+H1339</f>
        <v>2500</v>
      </c>
    </row>
    <row r="1339" spans="1:8" x14ac:dyDescent="0.25">
      <c r="A1339" s="14"/>
      <c r="B1339" s="14"/>
      <c r="C1339" s="15" t="s">
        <v>1025</v>
      </c>
      <c r="D1339" s="14"/>
      <c r="E1339" s="15" t="s">
        <v>1026</v>
      </c>
      <c r="F1339" s="16">
        <f>+F1340</f>
        <v>2073.4699999999998</v>
      </c>
      <c r="G1339" s="16">
        <f>+G1340</f>
        <v>2500</v>
      </c>
      <c r="H1339" s="16">
        <f>+H1340</f>
        <v>2500</v>
      </c>
    </row>
    <row r="1340" spans="1:8" x14ac:dyDescent="0.25">
      <c r="A1340" s="11"/>
      <c r="B1340" s="11"/>
      <c r="C1340" s="11"/>
      <c r="D1340" s="12" t="s">
        <v>179</v>
      </c>
      <c r="E1340" s="12" t="s">
        <v>180</v>
      </c>
      <c r="F1340" s="13">
        <f>+F1341</f>
        <v>2073.4699999999998</v>
      </c>
      <c r="G1340" s="13">
        <f>+G1341</f>
        <v>2500</v>
      </c>
      <c r="H1340" s="13">
        <f>+H1341</f>
        <v>2500</v>
      </c>
    </row>
    <row r="1341" spans="1:8" x14ac:dyDescent="0.25">
      <c r="A1341" s="11"/>
      <c r="B1341" s="11"/>
      <c r="C1341" s="11"/>
      <c r="D1341" s="12" t="s">
        <v>181</v>
      </c>
      <c r="E1341" s="12" t="s">
        <v>182</v>
      </c>
      <c r="F1341" s="13">
        <f>+F1342</f>
        <v>2073.4699999999998</v>
      </c>
      <c r="G1341" s="13">
        <f>+G1342</f>
        <v>2500</v>
      </c>
      <c r="H1341" s="13">
        <f>+H1342</f>
        <v>2500</v>
      </c>
    </row>
    <row r="1342" spans="1:8" x14ac:dyDescent="0.25">
      <c r="A1342" s="11"/>
      <c r="B1342" s="11"/>
      <c r="C1342" s="11"/>
      <c r="D1342" s="12" t="s">
        <v>183</v>
      </c>
      <c r="E1342" s="12" t="s">
        <v>184</v>
      </c>
      <c r="F1342" s="13">
        <v>2073.4699999999998</v>
      </c>
      <c r="G1342" s="13">
        <v>2500</v>
      </c>
      <c r="H1342" s="13">
        <v>2500</v>
      </c>
    </row>
    <row r="1343" spans="1:8" x14ac:dyDescent="0.25">
      <c r="A1343" s="3"/>
      <c r="B1343" s="2" t="s">
        <v>1027</v>
      </c>
      <c r="C1343" s="3"/>
      <c r="D1343" s="3"/>
      <c r="E1343" s="2" t="s">
        <v>1028</v>
      </c>
      <c r="F1343" s="4">
        <f>+F1344</f>
        <v>75334.929999999993</v>
      </c>
      <c r="G1343" s="4">
        <f>+G1344</f>
        <v>75334.81</v>
      </c>
      <c r="H1343" s="4">
        <f>+H1344</f>
        <v>66320</v>
      </c>
    </row>
    <row r="1344" spans="1:8" x14ac:dyDescent="0.25">
      <c r="A1344" s="8"/>
      <c r="B1344" s="9" t="s">
        <v>1029</v>
      </c>
      <c r="C1344" s="8"/>
      <c r="D1344" s="8"/>
      <c r="E1344" s="9" t="s">
        <v>1030</v>
      </c>
      <c r="F1344" s="10">
        <f>+F1345</f>
        <v>75334.929999999993</v>
      </c>
      <c r="G1344" s="10">
        <f>+G1345</f>
        <v>75334.81</v>
      </c>
      <c r="H1344" s="10">
        <f>+H1345</f>
        <v>66320</v>
      </c>
    </row>
    <row r="1345" spans="1:8" x14ac:dyDescent="0.25">
      <c r="A1345" s="11"/>
      <c r="B1345" s="12" t="s">
        <v>1031</v>
      </c>
      <c r="C1345" s="11"/>
      <c r="D1345" s="11"/>
      <c r="E1345" s="12" t="s">
        <v>1032</v>
      </c>
      <c r="F1345" s="13">
        <f>+F1346</f>
        <v>75334.929999999993</v>
      </c>
      <c r="G1345" s="13">
        <f>+G1346</f>
        <v>75334.81</v>
      </c>
      <c r="H1345" s="13">
        <f>+H1346</f>
        <v>66320</v>
      </c>
    </row>
    <row r="1346" spans="1:8" x14ac:dyDescent="0.25">
      <c r="A1346" s="14"/>
      <c r="B1346" s="14"/>
      <c r="C1346" s="15" t="s">
        <v>1033</v>
      </c>
      <c r="D1346" s="14"/>
      <c r="E1346" s="15" t="s">
        <v>1034</v>
      </c>
      <c r="F1346" s="16">
        <f>+F1347</f>
        <v>75334.929999999993</v>
      </c>
      <c r="G1346" s="16">
        <f>+G1347</f>
        <v>75334.81</v>
      </c>
      <c r="H1346" s="16">
        <f>+H1347</f>
        <v>66320</v>
      </c>
    </row>
    <row r="1347" spans="1:8" x14ac:dyDescent="0.25">
      <c r="A1347" s="11"/>
      <c r="B1347" s="11"/>
      <c r="C1347" s="11"/>
      <c r="D1347" s="12" t="s">
        <v>165</v>
      </c>
      <c r="E1347" s="12" t="s">
        <v>166</v>
      </c>
      <c r="F1347" s="13">
        <f>+F1348</f>
        <v>75334.929999999993</v>
      </c>
      <c r="G1347" s="13">
        <f>+G1348</f>
        <v>75334.81</v>
      </c>
      <c r="H1347" s="13">
        <f>+H1348</f>
        <v>66320</v>
      </c>
    </row>
    <row r="1348" spans="1:8" x14ac:dyDescent="0.25">
      <c r="A1348" s="11"/>
      <c r="B1348" s="11"/>
      <c r="C1348" s="11"/>
      <c r="D1348" s="12" t="s">
        <v>1035</v>
      </c>
      <c r="E1348" s="12" t="s">
        <v>1036</v>
      </c>
      <c r="F1348" s="13">
        <f>+F1349</f>
        <v>75334.929999999993</v>
      </c>
      <c r="G1348" s="13">
        <f>+G1349</f>
        <v>75334.81</v>
      </c>
      <c r="H1348" s="13">
        <f>+H1349</f>
        <v>66320</v>
      </c>
    </row>
    <row r="1349" spans="1:8" x14ac:dyDescent="0.25">
      <c r="A1349" s="11"/>
      <c r="B1349" s="11"/>
      <c r="C1349" s="11"/>
      <c r="D1349" s="12" t="s">
        <v>1037</v>
      </c>
      <c r="E1349" s="12" t="s">
        <v>1038</v>
      </c>
      <c r="F1349" s="13">
        <v>75334.929999999993</v>
      </c>
      <c r="G1349" s="13">
        <v>75334.81</v>
      </c>
      <c r="H1349" s="13">
        <v>66320</v>
      </c>
    </row>
    <row r="1350" spans="1:8" x14ac:dyDescent="0.25">
      <c r="A1350" s="3"/>
      <c r="B1350" s="2" t="s">
        <v>277</v>
      </c>
      <c r="C1350" s="3"/>
      <c r="D1350" s="3"/>
      <c r="E1350" s="2" t="s">
        <v>278</v>
      </c>
      <c r="F1350" s="4">
        <f>+F1351</f>
        <v>10000</v>
      </c>
      <c r="G1350" s="4">
        <f>+G1351</f>
        <v>10000</v>
      </c>
      <c r="H1350" s="4">
        <f>+H1351</f>
        <v>10000</v>
      </c>
    </row>
    <row r="1351" spans="1:8" x14ac:dyDescent="0.25">
      <c r="A1351" s="8"/>
      <c r="B1351" s="9" t="s">
        <v>1039</v>
      </c>
      <c r="C1351" s="8"/>
      <c r="D1351" s="8"/>
      <c r="E1351" s="9" t="s">
        <v>1040</v>
      </c>
      <c r="F1351" s="10">
        <f>+F1352</f>
        <v>10000</v>
      </c>
      <c r="G1351" s="10">
        <f>+G1352</f>
        <v>10000</v>
      </c>
      <c r="H1351" s="10">
        <f>+H1352</f>
        <v>10000</v>
      </c>
    </row>
    <row r="1352" spans="1:8" x14ac:dyDescent="0.25">
      <c r="A1352" s="11"/>
      <c r="B1352" s="12" t="s">
        <v>1041</v>
      </c>
      <c r="C1352" s="11"/>
      <c r="D1352" s="11"/>
      <c r="E1352" s="12" t="s">
        <v>1042</v>
      </c>
      <c r="F1352" s="13">
        <f>+F1353</f>
        <v>10000</v>
      </c>
      <c r="G1352" s="13">
        <f>+G1353</f>
        <v>10000</v>
      </c>
      <c r="H1352" s="13">
        <f>+H1353</f>
        <v>10000</v>
      </c>
    </row>
    <row r="1353" spans="1:8" x14ac:dyDescent="0.25">
      <c r="A1353" s="14"/>
      <c r="B1353" s="14"/>
      <c r="C1353" s="15" t="s">
        <v>1043</v>
      </c>
      <c r="D1353" s="14"/>
      <c r="E1353" s="15" t="s">
        <v>1044</v>
      </c>
      <c r="F1353" s="16">
        <f>+F1354</f>
        <v>10000</v>
      </c>
      <c r="G1353" s="16">
        <f>+G1354</f>
        <v>10000</v>
      </c>
      <c r="H1353" s="16">
        <f>+H1354</f>
        <v>10000</v>
      </c>
    </row>
    <row r="1354" spans="1:8" x14ac:dyDescent="0.25">
      <c r="A1354" s="11"/>
      <c r="B1354" s="11"/>
      <c r="C1354" s="11"/>
      <c r="D1354" s="12" t="s">
        <v>165</v>
      </c>
      <c r="E1354" s="12" t="s">
        <v>166</v>
      </c>
      <c r="F1354" s="13">
        <f>+F1355</f>
        <v>10000</v>
      </c>
      <c r="G1354" s="13">
        <f>+G1355</f>
        <v>10000</v>
      </c>
      <c r="H1354" s="13">
        <f>+H1355</f>
        <v>10000</v>
      </c>
    </row>
    <row r="1355" spans="1:8" x14ac:dyDescent="0.25">
      <c r="A1355" s="11"/>
      <c r="B1355" s="11"/>
      <c r="C1355" s="11"/>
      <c r="D1355" s="12" t="s">
        <v>283</v>
      </c>
      <c r="E1355" s="12" t="s">
        <v>284</v>
      </c>
      <c r="F1355" s="13">
        <f>+F1356</f>
        <v>10000</v>
      </c>
      <c r="G1355" s="13">
        <f>+G1356</f>
        <v>10000</v>
      </c>
      <c r="H1355" s="13">
        <f>+H1356</f>
        <v>10000</v>
      </c>
    </row>
    <row r="1356" spans="1:8" x14ac:dyDescent="0.25">
      <c r="A1356" s="11"/>
      <c r="B1356" s="11"/>
      <c r="C1356" s="11"/>
      <c r="D1356" s="12" t="s">
        <v>1045</v>
      </c>
      <c r="E1356" s="12" t="s">
        <v>1044</v>
      </c>
      <c r="F1356" s="13">
        <v>10000</v>
      </c>
      <c r="G1356" s="13">
        <v>10000</v>
      </c>
      <c r="H1356" s="13">
        <v>10000</v>
      </c>
    </row>
    <row r="1357" spans="1:8" x14ac:dyDescent="0.25">
      <c r="A1357" s="5" t="s">
        <v>1046</v>
      </c>
      <c r="B1357" s="6"/>
      <c r="C1357" s="6"/>
      <c r="D1357" s="6"/>
      <c r="E1357" s="5"/>
      <c r="F1357" s="7">
        <f>+F1358+F1404+F1451+F1504</f>
        <v>194516.06</v>
      </c>
      <c r="G1357" s="7">
        <f>+G1358+G1404+G1451+G1504</f>
        <v>237625.56999999998</v>
      </c>
      <c r="H1357" s="7">
        <f>+H1358+H1404+H1451+H1504</f>
        <v>237625.56999999998</v>
      </c>
    </row>
    <row r="1358" spans="1:8" x14ac:dyDescent="0.25">
      <c r="A1358" s="5" t="s">
        <v>1047</v>
      </c>
      <c r="B1358" s="6"/>
      <c r="C1358" s="6"/>
      <c r="D1358" s="6"/>
      <c r="E1358" s="5" t="s">
        <v>1048</v>
      </c>
      <c r="F1358" s="7">
        <f>+F1359</f>
        <v>61730.51</v>
      </c>
      <c r="G1358" s="7">
        <f>+G1359</f>
        <v>64398.7</v>
      </c>
      <c r="H1358" s="7">
        <f>+H1359</f>
        <v>64398.7</v>
      </c>
    </row>
    <row r="1359" spans="1:8" x14ac:dyDescent="0.25">
      <c r="A1359" s="3"/>
      <c r="B1359" s="2" t="s">
        <v>390</v>
      </c>
      <c r="C1359" s="3"/>
      <c r="D1359" s="3"/>
      <c r="E1359" s="2" t="s">
        <v>391</v>
      </c>
      <c r="F1359" s="4">
        <f>+F1360</f>
        <v>61730.51</v>
      </c>
      <c r="G1359" s="4">
        <f>+G1360</f>
        <v>64398.7</v>
      </c>
      <c r="H1359" s="4">
        <f>+H1360</f>
        <v>64398.7</v>
      </c>
    </row>
    <row r="1360" spans="1:8" x14ac:dyDescent="0.25">
      <c r="A1360" s="8"/>
      <c r="B1360" s="9" t="s">
        <v>406</v>
      </c>
      <c r="C1360" s="8"/>
      <c r="D1360" s="8"/>
      <c r="E1360" s="9" t="s">
        <v>407</v>
      </c>
      <c r="F1360" s="10">
        <f>+F1361</f>
        <v>61730.51</v>
      </c>
      <c r="G1360" s="10">
        <f>+G1361</f>
        <v>64398.7</v>
      </c>
      <c r="H1360" s="10">
        <f>+H1361</f>
        <v>64398.7</v>
      </c>
    </row>
    <row r="1361" spans="1:8" x14ac:dyDescent="0.25">
      <c r="A1361" s="11"/>
      <c r="B1361" s="12" t="s">
        <v>408</v>
      </c>
      <c r="C1361" s="11"/>
      <c r="D1361" s="11"/>
      <c r="E1361" s="12" t="s">
        <v>409</v>
      </c>
      <c r="F1361" s="13">
        <f>+F1362+F1382+F1386</f>
        <v>61730.51</v>
      </c>
      <c r="G1361" s="13">
        <f>+G1362+G1382+G1386</f>
        <v>64398.7</v>
      </c>
      <c r="H1361" s="13">
        <f>+H1362+H1382+H1386</f>
        <v>64398.7</v>
      </c>
    </row>
    <row r="1362" spans="1:8" x14ac:dyDescent="0.25">
      <c r="A1362" s="14"/>
      <c r="B1362" s="14"/>
      <c r="C1362" s="15" t="s">
        <v>1049</v>
      </c>
      <c r="D1362" s="14"/>
      <c r="E1362" s="15" t="s">
        <v>1050</v>
      </c>
      <c r="F1362" s="16">
        <f>+F1363</f>
        <v>47455.74</v>
      </c>
      <c r="G1362" s="16">
        <f>+G1363</f>
        <v>47897.78</v>
      </c>
      <c r="H1362" s="16">
        <f>+H1363</f>
        <v>47897.78</v>
      </c>
    </row>
    <row r="1363" spans="1:8" x14ac:dyDescent="0.25">
      <c r="A1363" s="11"/>
      <c r="B1363" s="11"/>
      <c r="C1363" s="11"/>
      <c r="D1363" s="12" t="s">
        <v>165</v>
      </c>
      <c r="E1363" s="12" t="s">
        <v>166</v>
      </c>
      <c r="F1363" s="13">
        <f>+F1364+F1373+F1380</f>
        <v>47455.74</v>
      </c>
      <c r="G1363" s="13">
        <f>+G1364+G1373+G1380</f>
        <v>47897.78</v>
      </c>
      <c r="H1363" s="13">
        <f>+H1364+H1373+H1380</f>
        <v>47897.78</v>
      </c>
    </row>
    <row r="1364" spans="1:8" x14ac:dyDescent="0.25">
      <c r="A1364" s="11"/>
      <c r="B1364" s="11"/>
      <c r="C1364" s="11"/>
      <c r="D1364" s="12" t="s">
        <v>217</v>
      </c>
      <c r="E1364" s="12" t="s">
        <v>218</v>
      </c>
      <c r="F1364" s="13">
        <f>+F1365+F1366+F1367+F1368+F1369+F1370+F1371+F1372</f>
        <v>40896.449999999997</v>
      </c>
      <c r="G1364" s="13">
        <f>+G1365+G1366+G1367+G1368+G1369+G1370+G1371+G1372</f>
        <v>40926.44</v>
      </c>
      <c r="H1364" s="13">
        <f>+H1365+H1366+H1367+H1368+H1369+H1370+H1371+H1372</f>
        <v>40926.44</v>
      </c>
    </row>
    <row r="1365" spans="1:8" x14ac:dyDescent="0.25">
      <c r="A1365" s="11"/>
      <c r="B1365" s="11"/>
      <c r="C1365" s="11"/>
      <c r="D1365" s="12" t="s">
        <v>219</v>
      </c>
      <c r="E1365" s="12" t="s">
        <v>220</v>
      </c>
      <c r="F1365" s="13">
        <v>30558.75</v>
      </c>
      <c r="G1365" s="13">
        <v>28704.85</v>
      </c>
      <c r="H1365" s="13">
        <v>28704.85</v>
      </c>
    </row>
    <row r="1366" spans="1:8" x14ac:dyDescent="0.25">
      <c r="A1366" s="11"/>
      <c r="B1366" s="11"/>
      <c r="C1366" s="11"/>
      <c r="D1366" s="12" t="s">
        <v>221</v>
      </c>
      <c r="E1366" s="12" t="s">
        <v>222</v>
      </c>
      <c r="F1366" s="13">
        <v>1749.26</v>
      </c>
      <c r="G1366" s="13">
        <v>2189.7800000000002</v>
      </c>
      <c r="H1366" s="13">
        <v>2189.7800000000002</v>
      </c>
    </row>
    <row r="1367" spans="1:8" x14ac:dyDescent="0.25">
      <c r="A1367" s="11"/>
      <c r="B1367" s="11"/>
      <c r="C1367" s="11"/>
      <c r="D1367" s="12" t="s">
        <v>223</v>
      </c>
      <c r="E1367" s="12" t="s">
        <v>224</v>
      </c>
      <c r="F1367" s="13">
        <v>2406.7199999999998</v>
      </c>
      <c r="G1367" s="13">
        <v>2406.7199999999998</v>
      </c>
      <c r="H1367" s="13">
        <v>2406.7199999999998</v>
      </c>
    </row>
    <row r="1368" spans="1:8" x14ac:dyDescent="0.25">
      <c r="A1368" s="11"/>
      <c r="B1368" s="11"/>
      <c r="C1368" s="11"/>
      <c r="D1368" s="12" t="s">
        <v>225</v>
      </c>
      <c r="E1368" s="12" t="s">
        <v>226</v>
      </c>
      <c r="F1368" s="13">
        <v>2686.87</v>
      </c>
      <c r="G1368" s="13">
        <v>3241.05</v>
      </c>
      <c r="H1368" s="13">
        <v>3241.05</v>
      </c>
    </row>
    <row r="1369" spans="1:8" x14ac:dyDescent="0.25">
      <c r="A1369" s="11"/>
      <c r="B1369" s="11"/>
      <c r="C1369" s="11"/>
      <c r="D1369" s="12" t="s">
        <v>227</v>
      </c>
      <c r="E1369" s="12" t="s">
        <v>228</v>
      </c>
      <c r="F1369" s="13">
        <v>289.14999999999998</v>
      </c>
      <c r="G1369" s="13">
        <v>384.29</v>
      </c>
      <c r="H1369" s="13">
        <v>384.29</v>
      </c>
    </row>
    <row r="1370" spans="1:8" x14ac:dyDescent="0.25">
      <c r="A1370" s="11"/>
      <c r="B1370" s="11"/>
      <c r="C1370" s="11"/>
      <c r="D1370" s="12" t="s">
        <v>412</v>
      </c>
      <c r="E1370" s="12" t="s">
        <v>413</v>
      </c>
      <c r="F1370" s="13">
        <v>621.70000000000005</v>
      </c>
      <c r="G1370" s="13">
        <v>658.58</v>
      </c>
      <c r="H1370" s="13">
        <v>658.58</v>
      </c>
    </row>
    <row r="1371" spans="1:8" x14ac:dyDescent="0.25">
      <c r="A1371" s="11"/>
      <c r="B1371" s="11"/>
      <c r="C1371" s="11"/>
      <c r="D1371" s="12" t="s">
        <v>414</v>
      </c>
      <c r="E1371" s="12" t="s">
        <v>415</v>
      </c>
      <c r="F1371" s="13">
        <v>2584</v>
      </c>
      <c r="G1371" s="13">
        <v>2841.17</v>
      </c>
      <c r="H1371" s="13">
        <v>2841.17</v>
      </c>
    </row>
    <row r="1372" spans="1:8" x14ac:dyDescent="0.25">
      <c r="A1372" s="11"/>
      <c r="B1372" s="11"/>
      <c r="C1372" s="11"/>
      <c r="D1372" s="12" t="s">
        <v>416</v>
      </c>
      <c r="E1372" s="12" t="s">
        <v>417</v>
      </c>
      <c r="F1372" s="13">
        <v>0</v>
      </c>
      <c r="G1372" s="13">
        <v>500</v>
      </c>
      <c r="H1372" s="13">
        <v>500</v>
      </c>
    </row>
    <row r="1373" spans="1:8" x14ac:dyDescent="0.25">
      <c r="A1373" s="11"/>
      <c r="B1373" s="11"/>
      <c r="C1373" s="11"/>
      <c r="D1373" s="12" t="s">
        <v>229</v>
      </c>
      <c r="E1373" s="12" t="s">
        <v>230</v>
      </c>
      <c r="F1373" s="13">
        <f>+F1374+F1375+F1376+F1377+F1378+F1379</f>
        <v>6559.2899999999991</v>
      </c>
      <c r="G1373" s="13">
        <f>+G1374+G1375+G1376+G1377+G1378+G1379</f>
        <v>6871.34</v>
      </c>
      <c r="H1373" s="13">
        <f>+H1374+H1375+H1376+H1377+H1378+H1379</f>
        <v>6871.34</v>
      </c>
    </row>
    <row r="1374" spans="1:8" x14ac:dyDescent="0.25">
      <c r="A1374" s="11"/>
      <c r="B1374" s="11"/>
      <c r="C1374" s="11"/>
      <c r="D1374" s="12" t="s">
        <v>231</v>
      </c>
      <c r="E1374" s="12" t="s">
        <v>232</v>
      </c>
      <c r="F1374" s="13">
        <v>3143.02</v>
      </c>
      <c r="G1374" s="13">
        <v>3285.46</v>
      </c>
      <c r="H1374" s="13">
        <v>3285.46</v>
      </c>
    </row>
    <row r="1375" spans="1:8" x14ac:dyDescent="0.25">
      <c r="A1375" s="11"/>
      <c r="B1375" s="11"/>
      <c r="C1375" s="11"/>
      <c r="D1375" s="12" t="s">
        <v>233</v>
      </c>
      <c r="E1375" s="12" t="s">
        <v>234</v>
      </c>
      <c r="F1375" s="13">
        <v>2329.73</v>
      </c>
      <c r="G1375" s="13">
        <v>2435.3200000000002</v>
      </c>
      <c r="H1375" s="13">
        <v>2435.3200000000002</v>
      </c>
    </row>
    <row r="1376" spans="1:8" x14ac:dyDescent="0.25">
      <c r="A1376" s="11"/>
      <c r="B1376" s="11"/>
      <c r="C1376" s="11"/>
      <c r="D1376" s="12" t="s">
        <v>235</v>
      </c>
      <c r="E1376" s="12" t="s">
        <v>236</v>
      </c>
      <c r="F1376" s="13">
        <v>188.24</v>
      </c>
      <c r="G1376" s="13">
        <v>196.76</v>
      </c>
      <c r="H1376" s="13">
        <v>196.76</v>
      </c>
    </row>
    <row r="1377" spans="1:8" x14ac:dyDescent="0.25">
      <c r="A1377" s="11"/>
      <c r="B1377" s="11"/>
      <c r="C1377" s="11"/>
      <c r="D1377" s="12" t="s">
        <v>237</v>
      </c>
      <c r="E1377" s="12" t="s">
        <v>238</v>
      </c>
      <c r="F1377" s="13">
        <v>21.33</v>
      </c>
      <c r="G1377" s="13">
        <v>22.28</v>
      </c>
      <c r="H1377" s="13">
        <v>22.28</v>
      </c>
    </row>
    <row r="1378" spans="1:8" x14ac:dyDescent="0.25">
      <c r="A1378" s="11"/>
      <c r="B1378" s="11"/>
      <c r="C1378" s="11"/>
      <c r="D1378" s="12" t="s">
        <v>239</v>
      </c>
      <c r="E1378" s="12" t="s">
        <v>240</v>
      </c>
      <c r="F1378" s="13">
        <v>35.53</v>
      </c>
      <c r="G1378" s="13">
        <v>37.119999999999997</v>
      </c>
      <c r="H1378" s="13">
        <v>37.119999999999997</v>
      </c>
    </row>
    <row r="1379" spans="1:8" x14ac:dyDescent="0.25">
      <c r="A1379" s="11"/>
      <c r="B1379" s="11"/>
      <c r="C1379" s="11"/>
      <c r="D1379" s="12" t="s">
        <v>241</v>
      </c>
      <c r="E1379" s="12" t="s">
        <v>242</v>
      </c>
      <c r="F1379" s="13">
        <v>841.44</v>
      </c>
      <c r="G1379" s="13">
        <v>894.4</v>
      </c>
      <c r="H1379" s="13">
        <v>894.4</v>
      </c>
    </row>
    <row r="1380" spans="1:8" x14ac:dyDescent="0.25">
      <c r="A1380" s="11"/>
      <c r="B1380" s="11"/>
      <c r="C1380" s="11"/>
      <c r="D1380" s="12" t="s">
        <v>167</v>
      </c>
      <c r="E1380" s="12" t="s">
        <v>168</v>
      </c>
      <c r="F1380" s="13">
        <f>+F1381</f>
        <v>0</v>
      </c>
      <c r="G1380" s="13">
        <f>+G1381</f>
        <v>100</v>
      </c>
      <c r="H1380" s="13">
        <f>+H1381</f>
        <v>100</v>
      </c>
    </row>
    <row r="1381" spans="1:8" x14ac:dyDescent="0.25">
      <c r="A1381" s="11"/>
      <c r="B1381" s="11"/>
      <c r="C1381" s="11"/>
      <c r="D1381" s="12" t="s">
        <v>245</v>
      </c>
      <c r="E1381" s="12" t="s">
        <v>246</v>
      </c>
      <c r="F1381" s="13">
        <v>0</v>
      </c>
      <c r="G1381" s="13">
        <v>100</v>
      </c>
      <c r="H1381" s="13">
        <v>100</v>
      </c>
    </row>
    <row r="1382" spans="1:8" x14ac:dyDescent="0.25">
      <c r="A1382" s="14"/>
      <c r="B1382" s="14"/>
      <c r="C1382" s="15" t="s">
        <v>1051</v>
      </c>
      <c r="D1382" s="14"/>
      <c r="E1382" s="15" t="s">
        <v>1052</v>
      </c>
      <c r="F1382" s="16">
        <f>+F1383</f>
        <v>1490.87</v>
      </c>
      <c r="G1382" s="16">
        <f>+G1383</f>
        <v>1600</v>
      </c>
      <c r="H1382" s="16">
        <f>+H1383</f>
        <v>1600</v>
      </c>
    </row>
    <row r="1383" spans="1:8" x14ac:dyDescent="0.25">
      <c r="A1383" s="11"/>
      <c r="B1383" s="11"/>
      <c r="C1383" s="11"/>
      <c r="D1383" s="12" t="s">
        <v>165</v>
      </c>
      <c r="E1383" s="12" t="s">
        <v>166</v>
      </c>
      <c r="F1383" s="13">
        <f>+F1384</f>
        <v>1490.87</v>
      </c>
      <c r="G1383" s="13">
        <f>+G1384</f>
        <v>1600</v>
      </c>
      <c r="H1383" s="13">
        <f>+H1384</f>
        <v>1600</v>
      </c>
    </row>
    <row r="1384" spans="1:8" x14ac:dyDescent="0.25">
      <c r="A1384" s="11"/>
      <c r="B1384" s="11"/>
      <c r="C1384" s="11"/>
      <c r="D1384" s="12" t="s">
        <v>167</v>
      </c>
      <c r="E1384" s="12" t="s">
        <v>168</v>
      </c>
      <c r="F1384" s="13">
        <f>+F1385</f>
        <v>1490.87</v>
      </c>
      <c r="G1384" s="13">
        <f>+G1385</f>
        <v>1600</v>
      </c>
      <c r="H1384" s="13">
        <f>+H1385</f>
        <v>1600</v>
      </c>
    </row>
    <row r="1385" spans="1:8" x14ac:dyDescent="0.25">
      <c r="A1385" s="11"/>
      <c r="B1385" s="11"/>
      <c r="C1385" s="11"/>
      <c r="D1385" s="12" t="s">
        <v>424</v>
      </c>
      <c r="E1385" s="12" t="s">
        <v>425</v>
      </c>
      <c r="F1385" s="13">
        <v>1490.87</v>
      </c>
      <c r="G1385" s="13">
        <v>1600</v>
      </c>
      <c r="H1385" s="13">
        <v>1600</v>
      </c>
    </row>
    <row r="1386" spans="1:8" x14ac:dyDescent="0.25">
      <c r="A1386" s="14"/>
      <c r="B1386" s="14"/>
      <c r="C1386" s="15" t="s">
        <v>1053</v>
      </c>
      <c r="D1386" s="14"/>
      <c r="E1386" s="15" t="s">
        <v>1054</v>
      </c>
      <c r="F1386" s="16">
        <f>+F1387+F1401</f>
        <v>12783.9</v>
      </c>
      <c r="G1386" s="16">
        <f>+G1387+G1401</f>
        <v>14900.92</v>
      </c>
      <c r="H1386" s="16">
        <f>+H1387+H1401</f>
        <v>14900.92</v>
      </c>
    </row>
    <row r="1387" spans="1:8" x14ac:dyDescent="0.25">
      <c r="A1387" s="11"/>
      <c r="B1387" s="11"/>
      <c r="C1387" s="11"/>
      <c r="D1387" s="12" t="s">
        <v>165</v>
      </c>
      <c r="E1387" s="12" t="s">
        <v>166</v>
      </c>
      <c r="F1387" s="13">
        <f>+F1388</f>
        <v>10889.48</v>
      </c>
      <c r="G1387" s="13">
        <f>+G1388</f>
        <v>10900.92</v>
      </c>
      <c r="H1387" s="13">
        <f>+H1388</f>
        <v>10900.92</v>
      </c>
    </row>
    <row r="1388" spans="1:8" x14ac:dyDescent="0.25">
      <c r="A1388" s="11"/>
      <c r="B1388" s="11"/>
      <c r="C1388" s="11"/>
      <c r="D1388" s="12" t="s">
        <v>167</v>
      </c>
      <c r="E1388" s="12" t="s">
        <v>168</v>
      </c>
      <c r="F1388" s="13">
        <f>+F1389+F1390+F1391+F1392+F1393+F1394+F1395+F1396+F1397+F1398+F1399+F1400</f>
        <v>10889.48</v>
      </c>
      <c r="G1388" s="13">
        <f>+G1389+G1390+G1391+G1392+G1393+G1394+G1395+G1396+G1397+G1398+G1399+G1400</f>
        <v>10900.92</v>
      </c>
      <c r="H1388" s="13">
        <f>+H1389+H1390+H1391+H1392+H1393+H1394+H1395+H1396+H1397+H1398+H1399+H1400</f>
        <v>10900.92</v>
      </c>
    </row>
    <row r="1389" spans="1:8" x14ac:dyDescent="0.25">
      <c r="A1389" s="11"/>
      <c r="B1389" s="11"/>
      <c r="C1389" s="11"/>
      <c r="D1389" s="12" t="s">
        <v>267</v>
      </c>
      <c r="E1389" s="12" t="s">
        <v>268</v>
      </c>
      <c r="F1389" s="13">
        <v>2291.39</v>
      </c>
      <c r="G1389" s="13">
        <v>2500</v>
      </c>
      <c r="H1389" s="13">
        <v>2500</v>
      </c>
    </row>
    <row r="1390" spans="1:8" x14ac:dyDescent="0.25">
      <c r="A1390" s="11"/>
      <c r="B1390" s="11"/>
      <c r="C1390" s="11"/>
      <c r="D1390" s="12" t="s">
        <v>498</v>
      </c>
      <c r="E1390" s="12" t="s">
        <v>499</v>
      </c>
      <c r="F1390" s="13">
        <v>274.60000000000002</v>
      </c>
      <c r="G1390" s="13">
        <v>0</v>
      </c>
      <c r="H1390" s="13">
        <v>0</v>
      </c>
    </row>
    <row r="1391" spans="1:8" x14ac:dyDescent="0.25">
      <c r="A1391" s="11"/>
      <c r="B1391" s="11"/>
      <c r="C1391" s="11"/>
      <c r="D1391" s="12" t="s">
        <v>271</v>
      </c>
      <c r="E1391" s="12" t="s">
        <v>272</v>
      </c>
      <c r="F1391" s="13">
        <v>36.67</v>
      </c>
      <c r="G1391" s="13">
        <v>264.74</v>
      </c>
      <c r="H1391" s="13">
        <v>264.74</v>
      </c>
    </row>
    <row r="1392" spans="1:8" x14ac:dyDescent="0.25">
      <c r="A1392" s="11"/>
      <c r="B1392" s="11"/>
      <c r="C1392" s="11"/>
      <c r="D1392" s="12" t="s">
        <v>388</v>
      </c>
      <c r="E1392" s="12" t="s">
        <v>389</v>
      </c>
      <c r="F1392" s="13">
        <v>216.76</v>
      </c>
      <c r="G1392" s="13">
        <v>70</v>
      </c>
      <c r="H1392" s="13">
        <v>70</v>
      </c>
    </row>
    <row r="1393" spans="1:8" x14ac:dyDescent="0.25">
      <c r="A1393" s="11"/>
      <c r="B1393" s="11"/>
      <c r="C1393" s="11"/>
      <c r="D1393" s="12" t="s">
        <v>442</v>
      </c>
      <c r="E1393" s="12" t="s">
        <v>443</v>
      </c>
      <c r="F1393" s="13">
        <v>3550.98</v>
      </c>
      <c r="G1393" s="13">
        <v>3000</v>
      </c>
      <c r="H1393" s="13">
        <v>3000</v>
      </c>
    </row>
    <row r="1394" spans="1:8" x14ac:dyDescent="0.25">
      <c r="A1394" s="11"/>
      <c r="B1394" s="11"/>
      <c r="C1394" s="11"/>
      <c r="D1394" s="12" t="s">
        <v>444</v>
      </c>
      <c r="E1394" s="12" t="s">
        <v>445</v>
      </c>
      <c r="F1394" s="13">
        <v>1626.13</v>
      </c>
      <c r="G1394" s="13">
        <v>1575.81</v>
      </c>
      <c r="H1394" s="13">
        <v>1575.81</v>
      </c>
    </row>
    <row r="1395" spans="1:8" x14ac:dyDescent="0.25">
      <c r="A1395" s="11"/>
      <c r="B1395" s="11"/>
      <c r="C1395" s="11"/>
      <c r="D1395" s="12" t="s">
        <v>448</v>
      </c>
      <c r="E1395" s="12" t="s">
        <v>449</v>
      </c>
      <c r="F1395" s="13">
        <v>151.94</v>
      </c>
      <c r="G1395" s="13">
        <v>160</v>
      </c>
      <c r="H1395" s="13">
        <v>160</v>
      </c>
    </row>
    <row r="1396" spans="1:8" x14ac:dyDescent="0.25">
      <c r="A1396" s="11"/>
      <c r="B1396" s="11"/>
      <c r="C1396" s="11"/>
      <c r="D1396" s="12" t="s">
        <v>450</v>
      </c>
      <c r="E1396" s="12" t="s">
        <v>451</v>
      </c>
      <c r="F1396" s="13">
        <v>604.91</v>
      </c>
      <c r="G1396" s="13">
        <v>750</v>
      </c>
      <c r="H1396" s="13">
        <v>750</v>
      </c>
    </row>
    <row r="1397" spans="1:8" x14ac:dyDescent="0.25">
      <c r="A1397" s="11"/>
      <c r="B1397" s="11"/>
      <c r="C1397" s="11"/>
      <c r="D1397" s="12" t="s">
        <v>452</v>
      </c>
      <c r="E1397" s="12" t="s">
        <v>453</v>
      </c>
      <c r="F1397" s="13">
        <v>0</v>
      </c>
      <c r="G1397" s="13">
        <v>80.37</v>
      </c>
      <c r="H1397" s="13">
        <v>80.37</v>
      </c>
    </row>
    <row r="1398" spans="1:8" x14ac:dyDescent="0.25">
      <c r="A1398" s="11"/>
      <c r="B1398" s="11"/>
      <c r="C1398" s="11"/>
      <c r="D1398" s="12" t="s">
        <v>376</v>
      </c>
      <c r="E1398" s="12" t="s">
        <v>377</v>
      </c>
      <c r="F1398" s="13">
        <v>748.03</v>
      </c>
      <c r="G1398" s="13">
        <v>0</v>
      </c>
      <c r="H1398" s="13">
        <v>0</v>
      </c>
    </row>
    <row r="1399" spans="1:8" x14ac:dyDescent="0.25">
      <c r="A1399" s="11"/>
      <c r="B1399" s="11"/>
      <c r="C1399" s="11"/>
      <c r="D1399" s="12" t="s">
        <v>380</v>
      </c>
      <c r="E1399" s="12" t="s">
        <v>381</v>
      </c>
      <c r="F1399" s="13">
        <v>308.07</v>
      </c>
      <c r="G1399" s="13">
        <v>1000</v>
      </c>
      <c r="H1399" s="13">
        <v>1000</v>
      </c>
    </row>
    <row r="1400" spans="1:8" x14ac:dyDescent="0.25">
      <c r="A1400" s="11"/>
      <c r="B1400" s="11"/>
      <c r="C1400" s="11"/>
      <c r="D1400" s="12" t="s">
        <v>720</v>
      </c>
      <c r="E1400" s="12" t="s">
        <v>721</v>
      </c>
      <c r="F1400" s="13">
        <v>1080</v>
      </c>
      <c r="G1400" s="13">
        <v>1500</v>
      </c>
      <c r="H1400" s="13">
        <v>1500</v>
      </c>
    </row>
    <row r="1401" spans="1:8" x14ac:dyDescent="0.25">
      <c r="A1401" s="11"/>
      <c r="B1401" s="11"/>
      <c r="C1401" s="11"/>
      <c r="D1401" s="12" t="s">
        <v>187</v>
      </c>
      <c r="E1401" s="12" t="s">
        <v>188</v>
      </c>
      <c r="F1401" s="13">
        <f>+F1402</f>
        <v>1894.42</v>
      </c>
      <c r="G1401" s="13">
        <f>+G1402</f>
        <v>4000</v>
      </c>
      <c r="H1401" s="13">
        <f>+H1402</f>
        <v>4000</v>
      </c>
    </row>
    <row r="1402" spans="1:8" x14ac:dyDescent="0.25">
      <c r="A1402" s="11"/>
      <c r="B1402" s="11"/>
      <c r="C1402" s="11"/>
      <c r="D1402" s="12" t="s">
        <v>189</v>
      </c>
      <c r="E1402" s="12" t="s">
        <v>190</v>
      </c>
      <c r="F1402" s="13">
        <f>+F1403</f>
        <v>1894.42</v>
      </c>
      <c r="G1402" s="13">
        <f>+G1403</f>
        <v>4000</v>
      </c>
      <c r="H1402" s="13">
        <f>+H1403</f>
        <v>4000</v>
      </c>
    </row>
    <row r="1403" spans="1:8" x14ac:dyDescent="0.25">
      <c r="A1403" s="11"/>
      <c r="B1403" s="11"/>
      <c r="C1403" s="11"/>
      <c r="D1403" s="12" t="s">
        <v>191</v>
      </c>
      <c r="E1403" s="12" t="s">
        <v>192</v>
      </c>
      <c r="F1403" s="13">
        <v>1894.42</v>
      </c>
      <c r="G1403" s="13">
        <v>4000</v>
      </c>
      <c r="H1403" s="13">
        <v>4000</v>
      </c>
    </row>
    <row r="1404" spans="1:8" x14ac:dyDescent="0.25">
      <c r="A1404" s="5" t="s">
        <v>1055</v>
      </c>
      <c r="B1404" s="6"/>
      <c r="C1404" s="6"/>
      <c r="D1404" s="6"/>
      <c r="E1404" s="5" t="s">
        <v>1056</v>
      </c>
      <c r="F1404" s="7">
        <f>+F1405+F1412+F1438</f>
        <v>40694.420000000006</v>
      </c>
      <c r="G1404" s="7">
        <f>+G1405+G1412+G1438</f>
        <v>55066</v>
      </c>
      <c r="H1404" s="7">
        <f>+H1405+H1412+H1438</f>
        <v>55066</v>
      </c>
    </row>
    <row r="1405" spans="1:8" x14ac:dyDescent="0.25">
      <c r="A1405" s="3"/>
      <c r="B1405" s="2" t="s">
        <v>310</v>
      </c>
      <c r="C1405" s="3"/>
      <c r="D1405" s="3"/>
      <c r="E1405" s="2" t="s">
        <v>311</v>
      </c>
      <c r="F1405" s="4">
        <f>+F1406</f>
        <v>4226.6899999999996</v>
      </c>
      <c r="G1405" s="4">
        <f>+G1406</f>
        <v>5100</v>
      </c>
      <c r="H1405" s="4">
        <f>+H1406</f>
        <v>3500</v>
      </c>
    </row>
    <row r="1406" spans="1:8" x14ac:dyDescent="0.25">
      <c r="A1406" s="8"/>
      <c r="B1406" s="9" t="s">
        <v>328</v>
      </c>
      <c r="C1406" s="8"/>
      <c r="D1406" s="8"/>
      <c r="E1406" s="9" t="s">
        <v>329</v>
      </c>
      <c r="F1406" s="10">
        <f>+F1407</f>
        <v>4226.6899999999996</v>
      </c>
      <c r="G1406" s="10">
        <f>+G1407</f>
        <v>5100</v>
      </c>
      <c r="H1406" s="10">
        <f>+H1407</f>
        <v>3500</v>
      </c>
    </row>
    <row r="1407" spans="1:8" x14ac:dyDescent="0.25">
      <c r="A1407" s="11"/>
      <c r="B1407" s="12" t="s">
        <v>342</v>
      </c>
      <c r="C1407" s="11"/>
      <c r="D1407" s="11"/>
      <c r="E1407" s="12" t="s">
        <v>343</v>
      </c>
      <c r="F1407" s="13">
        <f>+F1408</f>
        <v>4226.6899999999996</v>
      </c>
      <c r="G1407" s="13">
        <f>+G1408</f>
        <v>5100</v>
      </c>
      <c r="H1407" s="13">
        <f>+H1408</f>
        <v>3500</v>
      </c>
    </row>
    <row r="1408" spans="1:8" x14ac:dyDescent="0.25">
      <c r="A1408" s="14"/>
      <c r="B1408" s="14"/>
      <c r="C1408" s="15" t="s">
        <v>1057</v>
      </c>
      <c r="D1408" s="14"/>
      <c r="E1408" s="15" t="s">
        <v>1058</v>
      </c>
      <c r="F1408" s="16">
        <f>+F1409</f>
        <v>4226.6899999999996</v>
      </c>
      <c r="G1408" s="16">
        <f>+G1409</f>
        <v>5100</v>
      </c>
      <c r="H1408" s="16">
        <f>+H1409</f>
        <v>3500</v>
      </c>
    </row>
    <row r="1409" spans="1:8" x14ac:dyDescent="0.25">
      <c r="A1409" s="11"/>
      <c r="B1409" s="11"/>
      <c r="C1409" s="11"/>
      <c r="D1409" s="12" t="s">
        <v>165</v>
      </c>
      <c r="E1409" s="12" t="s">
        <v>166</v>
      </c>
      <c r="F1409" s="13">
        <f>+F1410</f>
        <v>4226.6899999999996</v>
      </c>
      <c r="G1409" s="13">
        <f>+G1410</f>
        <v>5100</v>
      </c>
      <c r="H1409" s="13">
        <f>+H1410</f>
        <v>3500</v>
      </c>
    </row>
    <row r="1410" spans="1:8" x14ac:dyDescent="0.25">
      <c r="A1410" s="11"/>
      <c r="B1410" s="11"/>
      <c r="C1410" s="11"/>
      <c r="D1410" s="12" t="s">
        <v>167</v>
      </c>
      <c r="E1410" s="12" t="s">
        <v>168</v>
      </c>
      <c r="F1410" s="13">
        <f>+F1411</f>
        <v>4226.6899999999996</v>
      </c>
      <c r="G1410" s="13">
        <f>+G1411</f>
        <v>5100</v>
      </c>
      <c r="H1410" s="13">
        <f>+H1411</f>
        <v>3500</v>
      </c>
    </row>
    <row r="1411" spans="1:8" x14ac:dyDescent="0.25">
      <c r="A1411" s="11"/>
      <c r="B1411" s="11"/>
      <c r="C1411" s="11"/>
      <c r="D1411" s="12" t="s">
        <v>267</v>
      </c>
      <c r="E1411" s="12" t="s">
        <v>268</v>
      </c>
      <c r="F1411" s="13">
        <v>4226.6899999999996</v>
      </c>
      <c r="G1411" s="13">
        <v>5100</v>
      </c>
      <c r="H1411" s="13">
        <v>3500</v>
      </c>
    </row>
    <row r="1412" spans="1:8" x14ac:dyDescent="0.25">
      <c r="A1412" s="3"/>
      <c r="B1412" s="2" t="s">
        <v>390</v>
      </c>
      <c r="C1412" s="3"/>
      <c r="D1412" s="3"/>
      <c r="E1412" s="2" t="s">
        <v>391</v>
      </c>
      <c r="F1412" s="4">
        <f>+F1413</f>
        <v>25829.770000000004</v>
      </c>
      <c r="G1412" s="4">
        <f>+G1413</f>
        <v>39116</v>
      </c>
      <c r="H1412" s="4">
        <f>+H1413</f>
        <v>43516</v>
      </c>
    </row>
    <row r="1413" spans="1:8" x14ac:dyDescent="0.25">
      <c r="A1413" s="8"/>
      <c r="B1413" s="9" t="s">
        <v>400</v>
      </c>
      <c r="C1413" s="8"/>
      <c r="D1413" s="8"/>
      <c r="E1413" s="9" t="s">
        <v>401</v>
      </c>
      <c r="F1413" s="10">
        <f>+F1414</f>
        <v>25829.770000000004</v>
      </c>
      <c r="G1413" s="10">
        <f>+G1414</f>
        <v>39116</v>
      </c>
      <c r="H1413" s="10">
        <f>+H1414</f>
        <v>43516</v>
      </c>
    </row>
    <row r="1414" spans="1:8" x14ac:dyDescent="0.25">
      <c r="A1414" s="11"/>
      <c r="B1414" s="12" t="s">
        <v>402</v>
      </c>
      <c r="C1414" s="11"/>
      <c r="D1414" s="11"/>
      <c r="E1414" s="12" t="s">
        <v>403</v>
      </c>
      <c r="F1414" s="13">
        <f>+F1415</f>
        <v>25829.770000000004</v>
      </c>
      <c r="G1414" s="13">
        <f>+G1415</f>
        <v>39116</v>
      </c>
      <c r="H1414" s="13">
        <f>+H1415</f>
        <v>43516</v>
      </c>
    </row>
    <row r="1415" spans="1:8" x14ac:dyDescent="0.25">
      <c r="A1415" s="14"/>
      <c r="B1415" s="14"/>
      <c r="C1415" s="15" t="s">
        <v>1059</v>
      </c>
      <c r="D1415" s="14"/>
      <c r="E1415" s="15" t="s">
        <v>1060</v>
      </c>
      <c r="F1415" s="16">
        <f>+F1416+F1431+F1434</f>
        <v>25829.770000000004</v>
      </c>
      <c r="G1415" s="16">
        <f>+G1416+G1431+G1434</f>
        <v>39116</v>
      </c>
      <c r="H1415" s="16">
        <f>+H1416+H1431+H1434</f>
        <v>43516</v>
      </c>
    </row>
    <row r="1416" spans="1:8" x14ac:dyDescent="0.25">
      <c r="A1416" s="11"/>
      <c r="B1416" s="11"/>
      <c r="C1416" s="11"/>
      <c r="D1416" s="12" t="s">
        <v>165</v>
      </c>
      <c r="E1416" s="12" t="s">
        <v>166</v>
      </c>
      <c r="F1416" s="13">
        <f>+F1417</f>
        <v>24025.440000000002</v>
      </c>
      <c r="G1416" s="13">
        <f>+G1417</f>
        <v>30216</v>
      </c>
      <c r="H1416" s="13">
        <f>+H1417</f>
        <v>33016</v>
      </c>
    </row>
    <row r="1417" spans="1:8" x14ac:dyDescent="0.25">
      <c r="A1417" s="11"/>
      <c r="B1417" s="11"/>
      <c r="C1417" s="11"/>
      <c r="D1417" s="12" t="s">
        <v>167</v>
      </c>
      <c r="E1417" s="12" t="s">
        <v>168</v>
      </c>
      <c r="F1417" s="13">
        <f>+F1418+F1419+F1420+F1421+F1422+F1423+F1424+F1425+F1426+F1427+F1428+F1429+F1430</f>
        <v>24025.440000000002</v>
      </c>
      <c r="G1417" s="13">
        <f>+G1418+G1419+G1420+G1421+G1422+G1423+G1424+G1425+G1426+G1427+G1428+G1429+G1430</f>
        <v>30216</v>
      </c>
      <c r="H1417" s="13">
        <f>+H1418+H1419+H1420+H1421+H1422+H1423+H1424+H1425+H1426+H1427+H1428+H1429+H1430</f>
        <v>33016</v>
      </c>
    </row>
    <row r="1418" spans="1:8" x14ac:dyDescent="0.25">
      <c r="A1418" s="11"/>
      <c r="B1418" s="11"/>
      <c r="C1418" s="11"/>
      <c r="D1418" s="12" t="s">
        <v>257</v>
      </c>
      <c r="E1418" s="12" t="s">
        <v>258</v>
      </c>
      <c r="F1418" s="13">
        <v>383.6</v>
      </c>
      <c r="G1418" s="13">
        <v>500</v>
      </c>
      <c r="H1418" s="13">
        <v>500</v>
      </c>
    </row>
    <row r="1419" spans="1:8" x14ac:dyDescent="0.25">
      <c r="A1419" s="11"/>
      <c r="B1419" s="11"/>
      <c r="C1419" s="11"/>
      <c r="D1419" s="12" t="s">
        <v>263</v>
      </c>
      <c r="E1419" s="12" t="s">
        <v>264</v>
      </c>
      <c r="F1419" s="13">
        <v>0</v>
      </c>
      <c r="G1419" s="13">
        <v>200</v>
      </c>
      <c r="H1419" s="13">
        <v>200</v>
      </c>
    </row>
    <row r="1420" spans="1:8" x14ac:dyDescent="0.25">
      <c r="A1420" s="11"/>
      <c r="B1420" s="11"/>
      <c r="C1420" s="11"/>
      <c r="D1420" s="12" t="s">
        <v>267</v>
      </c>
      <c r="E1420" s="12" t="s">
        <v>268</v>
      </c>
      <c r="F1420" s="13">
        <v>1456.63</v>
      </c>
      <c r="G1420" s="13">
        <v>0</v>
      </c>
      <c r="H1420" s="13">
        <v>2147</v>
      </c>
    </row>
    <row r="1421" spans="1:8" x14ac:dyDescent="0.25">
      <c r="A1421" s="11"/>
      <c r="B1421" s="11"/>
      <c r="C1421" s="11"/>
      <c r="D1421" s="12" t="s">
        <v>370</v>
      </c>
      <c r="E1421" s="12" t="s">
        <v>371</v>
      </c>
      <c r="F1421" s="13">
        <v>12809.2</v>
      </c>
      <c r="G1421" s="13">
        <v>12852</v>
      </c>
      <c r="H1421" s="13">
        <v>13505</v>
      </c>
    </row>
    <row r="1422" spans="1:8" x14ac:dyDescent="0.25">
      <c r="A1422" s="11"/>
      <c r="B1422" s="11"/>
      <c r="C1422" s="11"/>
      <c r="D1422" s="12" t="s">
        <v>372</v>
      </c>
      <c r="E1422" s="12" t="s">
        <v>373</v>
      </c>
      <c r="F1422" s="13">
        <v>138.12</v>
      </c>
      <c r="G1422" s="13">
        <v>90</v>
      </c>
      <c r="H1422" s="13">
        <v>90</v>
      </c>
    </row>
    <row r="1423" spans="1:8" x14ac:dyDescent="0.25">
      <c r="A1423" s="11"/>
      <c r="B1423" s="11"/>
      <c r="C1423" s="11"/>
      <c r="D1423" s="12" t="s">
        <v>374</v>
      </c>
      <c r="E1423" s="12" t="s">
        <v>375</v>
      </c>
      <c r="F1423" s="13">
        <v>126.57</v>
      </c>
      <c r="G1423" s="13">
        <v>210</v>
      </c>
      <c r="H1423" s="13">
        <v>210</v>
      </c>
    </row>
    <row r="1424" spans="1:8" x14ac:dyDescent="0.25">
      <c r="A1424" s="11"/>
      <c r="B1424" s="11"/>
      <c r="C1424" s="11"/>
      <c r="D1424" s="12" t="s">
        <v>388</v>
      </c>
      <c r="E1424" s="12" t="s">
        <v>389</v>
      </c>
      <c r="F1424" s="13">
        <v>232.32</v>
      </c>
      <c r="G1424" s="13">
        <v>320</v>
      </c>
      <c r="H1424" s="13">
        <v>320</v>
      </c>
    </row>
    <row r="1425" spans="1:8" x14ac:dyDescent="0.25">
      <c r="A1425" s="11"/>
      <c r="B1425" s="11"/>
      <c r="C1425" s="11"/>
      <c r="D1425" s="12" t="s">
        <v>440</v>
      </c>
      <c r="E1425" s="12" t="s">
        <v>441</v>
      </c>
      <c r="F1425" s="13">
        <v>235.49</v>
      </c>
      <c r="G1425" s="13">
        <v>100</v>
      </c>
      <c r="H1425" s="13">
        <v>100</v>
      </c>
    </row>
    <row r="1426" spans="1:8" x14ac:dyDescent="0.25">
      <c r="A1426" s="11"/>
      <c r="B1426" s="11"/>
      <c r="C1426" s="11"/>
      <c r="D1426" s="12" t="s">
        <v>245</v>
      </c>
      <c r="E1426" s="12" t="s">
        <v>246</v>
      </c>
      <c r="F1426" s="13">
        <v>0</v>
      </c>
      <c r="G1426" s="13">
        <v>50</v>
      </c>
      <c r="H1426" s="13">
        <v>50</v>
      </c>
    </row>
    <row r="1427" spans="1:8" x14ac:dyDescent="0.25">
      <c r="A1427" s="11"/>
      <c r="B1427" s="11"/>
      <c r="C1427" s="11"/>
      <c r="D1427" s="12" t="s">
        <v>173</v>
      </c>
      <c r="E1427" s="12" t="s">
        <v>174</v>
      </c>
      <c r="F1427" s="13">
        <v>3958.44</v>
      </c>
      <c r="G1427" s="13">
        <v>4200</v>
      </c>
      <c r="H1427" s="13">
        <v>4200</v>
      </c>
    </row>
    <row r="1428" spans="1:8" x14ac:dyDescent="0.25">
      <c r="A1428" s="11"/>
      <c r="B1428" s="11"/>
      <c r="C1428" s="11"/>
      <c r="D1428" s="12" t="s">
        <v>169</v>
      </c>
      <c r="E1428" s="12" t="s">
        <v>170</v>
      </c>
      <c r="F1428" s="13">
        <v>4676.24</v>
      </c>
      <c r="G1428" s="13">
        <v>4500</v>
      </c>
      <c r="H1428" s="13">
        <v>4500</v>
      </c>
    </row>
    <row r="1429" spans="1:8" x14ac:dyDescent="0.25">
      <c r="A1429" s="11"/>
      <c r="B1429" s="11"/>
      <c r="C1429" s="11"/>
      <c r="D1429" s="12" t="s">
        <v>304</v>
      </c>
      <c r="E1429" s="12" t="s">
        <v>305</v>
      </c>
      <c r="F1429" s="13">
        <v>8.83</v>
      </c>
      <c r="G1429" s="13">
        <v>20</v>
      </c>
      <c r="H1429" s="13">
        <v>20</v>
      </c>
    </row>
    <row r="1430" spans="1:8" x14ac:dyDescent="0.25">
      <c r="A1430" s="11"/>
      <c r="B1430" s="11"/>
      <c r="C1430" s="11"/>
      <c r="D1430" s="12" t="s">
        <v>175</v>
      </c>
      <c r="E1430" s="12" t="s">
        <v>176</v>
      </c>
      <c r="F1430" s="13">
        <v>0</v>
      </c>
      <c r="G1430" s="13">
        <v>7174</v>
      </c>
      <c r="H1430" s="13">
        <v>7174</v>
      </c>
    </row>
    <row r="1431" spans="1:8" x14ac:dyDescent="0.25">
      <c r="A1431" s="11"/>
      <c r="B1431" s="11"/>
      <c r="C1431" s="11"/>
      <c r="D1431" s="12" t="s">
        <v>179</v>
      </c>
      <c r="E1431" s="12" t="s">
        <v>180</v>
      </c>
      <c r="F1431" s="13">
        <f>+F1432</f>
        <v>0</v>
      </c>
      <c r="G1431" s="13">
        <f>+G1432</f>
        <v>500</v>
      </c>
      <c r="H1431" s="13">
        <f>+H1432</f>
        <v>500</v>
      </c>
    </row>
    <row r="1432" spans="1:8" x14ac:dyDescent="0.25">
      <c r="A1432" s="11"/>
      <c r="B1432" s="11"/>
      <c r="C1432" s="11"/>
      <c r="D1432" s="12" t="s">
        <v>181</v>
      </c>
      <c r="E1432" s="12" t="s">
        <v>182</v>
      </c>
      <c r="F1432" s="13">
        <f>+F1433</f>
        <v>0</v>
      </c>
      <c r="G1432" s="13">
        <f>+G1433</f>
        <v>500</v>
      </c>
      <c r="H1432" s="13">
        <f>+H1433</f>
        <v>500</v>
      </c>
    </row>
    <row r="1433" spans="1:8" x14ac:dyDescent="0.25">
      <c r="A1433" s="11"/>
      <c r="B1433" s="11"/>
      <c r="C1433" s="11"/>
      <c r="D1433" s="12" t="s">
        <v>183</v>
      </c>
      <c r="E1433" s="12" t="s">
        <v>184</v>
      </c>
      <c r="F1433" s="13">
        <v>0</v>
      </c>
      <c r="G1433" s="13">
        <v>500</v>
      </c>
      <c r="H1433" s="13">
        <v>500</v>
      </c>
    </row>
    <row r="1434" spans="1:8" x14ac:dyDescent="0.25">
      <c r="A1434" s="11"/>
      <c r="B1434" s="11"/>
      <c r="C1434" s="11"/>
      <c r="D1434" s="12" t="s">
        <v>187</v>
      </c>
      <c r="E1434" s="12" t="s">
        <v>188</v>
      </c>
      <c r="F1434" s="13">
        <f>+F1435</f>
        <v>1804.33</v>
      </c>
      <c r="G1434" s="13">
        <f>+G1435</f>
        <v>8400</v>
      </c>
      <c r="H1434" s="13">
        <f>+H1435</f>
        <v>10000</v>
      </c>
    </row>
    <row r="1435" spans="1:8" x14ac:dyDescent="0.25">
      <c r="A1435" s="11"/>
      <c r="B1435" s="11"/>
      <c r="C1435" s="11"/>
      <c r="D1435" s="12" t="s">
        <v>189</v>
      </c>
      <c r="E1435" s="12" t="s">
        <v>190</v>
      </c>
      <c r="F1435" s="13">
        <f>+F1436+F1437</f>
        <v>1804.33</v>
      </c>
      <c r="G1435" s="13">
        <f>+G1436+G1437</f>
        <v>8400</v>
      </c>
      <c r="H1435" s="13">
        <f>+H1436+H1437</f>
        <v>10000</v>
      </c>
    </row>
    <row r="1436" spans="1:8" x14ac:dyDescent="0.25">
      <c r="A1436" s="11"/>
      <c r="B1436" s="11"/>
      <c r="C1436" s="11"/>
      <c r="D1436" s="12" t="s">
        <v>855</v>
      </c>
      <c r="E1436" s="12" t="s">
        <v>856</v>
      </c>
      <c r="F1436" s="13">
        <v>1804.33</v>
      </c>
      <c r="G1436" s="13">
        <v>5000</v>
      </c>
      <c r="H1436" s="13">
        <v>5000</v>
      </c>
    </row>
    <row r="1437" spans="1:8" x14ac:dyDescent="0.25">
      <c r="A1437" s="11"/>
      <c r="B1437" s="11"/>
      <c r="C1437" s="11"/>
      <c r="D1437" s="12" t="s">
        <v>600</v>
      </c>
      <c r="E1437" s="12" t="s">
        <v>601</v>
      </c>
      <c r="F1437" s="13">
        <v>0</v>
      </c>
      <c r="G1437" s="13">
        <v>3400</v>
      </c>
      <c r="H1437" s="13">
        <v>5000</v>
      </c>
    </row>
    <row r="1438" spans="1:8" x14ac:dyDescent="0.25">
      <c r="A1438" s="3"/>
      <c r="B1438" s="2" t="s">
        <v>752</v>
      </c>
      <c r="C1438" s="3"/>
      <c r="D1438" s="3"/>
      <c r="E1438" s="2" t="s">
        <v>753</v>
      </c>
      <c r="F1438" s="4">
        <f>+F1439</f>
        <v>10637.960000000001</v>
      </c>
      <c r="G1438" s="4">
        <f>+G1439</f>
        <v>10850</v>
      </c>
      <c r="H1438" s="4">
        <f>+H1439</f>
        <v>8050</v>
      </c>
    </row>
    <row r="1439" spans="1:8" x14ac:dyDescent="0.25">
      <c r="A1439" s="8"/>
      <c r="B1439" s="9" t="s">
        <v>766</v>
      </c>
      <c r="C1439" s="8"/>
      <c r="D1439" s="8"/>
      <c r="E1439" s="9" t="s">
        <v>767</v>
      </c>
      <c r="F1439" s="10">
        <f>+F1440</f>
        <v>10637.960000000001</v>
      </c>
      <c r="G1439" s="10">
        <f>+G1440</f>
        <v>10850</v>
      </c>
      <c r="H1439" s="10">
        <f>+H1440</f>
        <v>8050</v>
      </c>
    </row>
    <row r="1440" spans="1:8" x14ac:dyDescent="0.25">
      <c r="A1440" s="11"/>
      <c r="B1440" s="12" t="s">
        <v>1061</v>
      </c>
      <c r="C1440" s="11"/>
      <c r="D1440" s="11"/>
      <c r="E1440" s="12" t="s">
        <v>1062</v>
      </c>
      <c r="F1440" s="13">
        <f>+F1441</f>
        <v>10637.960000000001</v>
      </c>
      <c r="G1440" s="13">
        <f>+G1441</f>
        <v>10850</v>
      </c>
      <c r="H1440" s="13">
        <f>+H1441</f>
        <v>8050</v>
      </c>
    </row>
    <row r="1441" spans="1:8" x14ac:dyDescent="0.25">
      <c r="A1441" s="14"/>
      <c r="B1441" s="14"/>
      <c r="C1441" s="15" t="s">
        <v>1063</v>
      </c>
      <c r="D1441" s="14"/>
      <c r="E1441" s="15" t="s">
        <v>1064</v>
      </c>
      <c r="F1441" s="16">
        <f>+F1442+F1448</f>
        <v>10637.960000000001</v>
      </c>
      <c r="G1441" s="16">
        <f>+G1442+G1448</f>
        <v>10850</v>
      </c>
      <c r="H1441" s="16">
        <f>+H1442+H1448</f>
        <v>8050</v>
      </c>
    </row>
    <row r="1442" spans="1:8" x14ac:dyDescent="0.25">
      <c r="A1442" s="11"/>
      <c r="B1442" s="11"/>
      <c r="C1442" s="11"/>
      <c r="D1442" s="12" t="s">
        <v>165</v>
      </c>
      <c r="E1442" s="12" t="s">
        <v>166</v>
      </c>
      <c r="F1442" s="13">
        <f>+F1443</f>
        <v>6449.4600000000009</v>
      </c>
      <c r="G1442" s="13">
        <f>+G1443</f>
        <v>5050</v>
      </c>
      <c r="H1442" s="13">
        <f>+H1443</f>
        <v>5050</v>
      </c>
    </row>
    <row r="1443" spans="1:8" x14ac:dyDescent="0.25">
      <c r="A1443" s="11"/>
      <c r="B1443" s="11"/>
      <c r="C1443" s="11"/>
      <c r="D1443" s="12" t="s">
        <v>167</v>
      </c>
      <c r="E1443" s="12" t="s">
        <v>168</v>
      </c>
      <c r="F1443" s="13">
        <f>+F1444+F1445+F1446+F1447</f>
        <v>6449.4600000000009</v>
      </c>
      <c r="G1443" s="13">
        <f>+G1444+G1445+G1446+G1447</f>
        <v>5050</v>
      </c>
      <c r="H1443" s="13">
        <f>+H1444+H1445+H1446+H1447</f>
        <v>5050</v>
      </c>
    </row>
    <row r="1444" spans="1:8" x14ac:dyDescent="0.25">
      <c r="A1444" s="11"/>
      <c r="B1444" s="11"/>
      <c r="C1444" s="11"/>
      <c r="D1444" s="12" t="s">
        <v>267</v>
      </c>
      <c r="E1444" s="12" t="s">
        <v>268</v>
      </c>
      <c r="F1444" s="13">
        <v>5537.81</v>
      </c>
      <c r="G1444" s="13">
        <v>4000</v>
      </c>
      <c r="H1444" s="13">
        <v>4000</v>
      </c>
    </row>
    <row r="1445" spans="1:8" x14ac:dyDescent="0.25">
      <c r="A1445" s="11"/>
      <c r="B1445" s="11"/>
      <c r="C1445" s="11"/>
      <c r="D1445" s="12" t="s">
        <v>370</v>
      </c>
      <c r="E1445" s="12" t="s">
        <v>371</v>
      </c>
      <c r="F1445" s="13">
        <v>143.29</v>
      </c>
      <c r="G1445" s="13">
        <v>150</v>
      </c>
      <c r="H1445" s="13">
        <v>150</v>
      </c>
    </row>
    <row r="1446" spans="1:8" x14ac:dyDescent="0.25">
      <c r="A1446" s="11"/>
      <c r="B1446" s="11"/>
      <c r="C1446" s="11"/>
      <c r="D1446" s="12" t="s">
        <v>372</v>
      </c>
      <c r="E1446" s="12" t="s">
        <v>373</v>
      </c>
      <c r="F1446" s="13">
        <v>203.14</v>
      </c>
      <c r="G1446" s="13">
        <v>320</v>
      </c>
      <c r="H1446" s="13">
        <v>320</v>
      </c>
    </row>
    <row r="1447" spans="1:8" x14ac:dyDescent="0.25">
      <c r="A1447" s="11"/>
      <c r="B1447" s="11"/>
      <c r="C1447" s="11"/>
      <c r="D1447" s="12" t="s">
        <v>374</v>
      </c>
      <c r="E1447" s="12" t="s">
        <v>375</v>
      </c>
      <c r="F1447" s="13">
        <v>565.22</v>
      </c>
      <c r="G1447" s="13">
        <v>580</v>
      </c>
      <c r="H1447" s="13">
        <v>580</v>
      </c>
    </row>
    <row r="1448" spans="1:8" x14ac:dyDescent="0.25">
      <c r="A1448" s="11"/>
      <c r="B1448" s="11"/>
      <c r="C1448" s="11"/>
      <c r="D1448" s="12" t="s">
        <v>187</v>
      </c>
      <c r="E1448" s="12" t="s">
        <v>188</v>
      </c>
      <c r="F1448" s="13">
        <f>+F1449</f>
        <v>4188.5</v>
      </c>
      <c r="G1448" s="13">
        <f>+G1449</f>
        <v>5800</v>
      </c>
      <c r="H1448" s="13">
        <f>+H1449</f>
        <v>3000</v>
      </c>
    </row>
    <row r="1449" spans="1:8" x14ac:dyDescent="0.25">
      <c r="A1449" s="11"/>
      <c r="B1449" s="11"/>
      <c r="C1449" s="11"/>
      <c r="D1449" s="12" t="s">
        <v>189</v>
      </c>
      <c r="E1449" s="12" t="s">
        <v>190</v>
      </c>
      <c r="F1449" s="13">
        <f>+F1450</f>
        <v>4188.5</v>
      </c>
      <c r="G1449" s="13">
        <f>+G1450</f>
        <v>5800</v>
      </c>
      <c r="H1449" s="13">
        <f>+H1450</f>
        <v>3000</v>
      </c>
    </row>
    <row r="1450" spans="1:8" x14ac:dyDescent="0.25">
      <c r="A1450" s="11"/>
      <c r="B1450" s="11"/>
      <c r="C1450" s="11"/>
      <c r="D1450" s="12" t="s">
        <v>600</v>
      </c>
      <c r="E1450" s="12" t="s">
        <v>601</v>
      </c>
      <c r="F1450" s="13">
        <v>4188.5</v>
      </c>
      <c r="G1450" s="13">
        <v>5800</v>
      </c>
      <c r="H1450" s="13">
        <v>3000</v>
      </c>
    </row>
    <row r="1451" spans="1:8" x14ac:dyDescent="0.25">
      <c r="A1451" s="5" t="s">
        <v>1065</v>
      </c>
      <c r="B1451" s="6"/>
      <c r="C1451" s="6"/>
      <c r="D1451" s="6"/>
      <c r="E1451" s="5" t="s">
        <v>1066</v>
      </c>
      <c r="F1451" s="7">
        <f>+F1452+F1459+F1490</f>
        <v>66414.45</v>
      </c>
      <c r="G1451" s="7">
        <f>+G1452+G1459+G1490</f>
        <v>82638.53</v>
      </c>
      <c r="H1451" s="7">
        <f>+H1452+H1459+H1490</f>
        <v>82638.53</v>
      </c>
    </row>
    <row r="1452" spans="1:8" x14ac:dyDescent="0.25">
      <c r="A1452" s="3"/>
      <c r="B1452" s="2" t="s">
        <v>310</v>
      </c>
      <c r="C1452" s="3"/>
      <c r="D1452" s="3"/>
      <c r="E1452" s="2" t="s">
        <v>311</v>
      </c>
      <c r="F1452" s="4">
        <f>+F1453</f>
        <v>4075.02</v>
      </c>
      <c r="G1452" s="4">
        <f>+G1453</f>
        <v>4100</v>
      </c>
      <c r="H1452" s="4">
        <f>+H1453</f>
        <v>2000</v>
      </c>
    </row>
    <row r="1453" spans="1:8" x14ac:dyDescent="0.25">
      <c r="A1453" s="8"/>
      <c r="B1453" s="9" t="s">
        <v>328</v>
      </c>
      <c r="C1453" s="8"/>
      <c r="D1453" s="8"/>
      <c r="E1453" s="9" t="s">
        <v>329</v>
      </c>
      <c r="F1453" s="10">
        <f>+F1454</f>
        <v>4075.02</v>
      </c>
      <c r="G1453" s="10">
        <f>+G1454</f>
        <v>4100</v>
      </c>
      <c r="H1453" s="10">
        <f>+H1454</f>
        <v>2000</v>
      </c>
    </row>
    <row r="1454" spans="1:8" x14ac:dyDescent="0.25">
      <c r="A1454" s="11"/>
      <c r="B1454" s="12" t="s">
        <v>342</v>
      </c>
      <c r="C1454" s="11"/>
      <c r="D1454" s="11"/>
      <c r="E1454" s="12" t="s">
        <v>343</v>
      </c>
      <c r="F1454" s="13">
        <f>+F1455</f>
        <v>4075.02</v>
      </c>
      <c r="G1454" s="13">
        <f>+G1455</f>
        <v>4100</v>
      </c>
      <c r="H1454" s="13">
        <f>+H1455</f>
        <v>2000</v>
      </c>
    </row>
    <row r="1455" spans="1:8" x14ac:dyDescent="0.25">
      <c r="A1455" s="14"/>
      <c r="B1455" s="14"/>
      <c r="C1455" s="15" t="s">
        <v>1067</v>
      </c>
      <c r="D1455" s="14"/>
      <c r="E1455" s="15" t="s">
        <v>1068</v>
      </c>
      <c r="F1455" s="16">
        <f>+F1456</f>
        <v>4075.02</v>
      </c>
      <c r="G1455" s="16">
        <f>+G1456</f>
        <v>4100</v>
      </c>
      <c r="H1455" s="16">
        <f>+H1456</f>
        <v>2000</v>
      </c>
    </row>
    <row r="1456" spans="1:8" x14ac:dyDescent="0.25">
      <c r="A1456" s="11"/>
      <c r="B1456" s="11"/>
      <c r="C1456" s="11"/>
      <c r="D1456" s="12" t="s">
        <v>165</v>
      </c>
      <c r="E1456" s="12" t="s">
        <v>166</v>
      </c>
      <c r="F1456" s="13">
        <f>+F1457</f>
        <v>4075.02</v>
      </c>
      <c r="G1456" s="13">
        <f>+G1457</f>
        <v>4100</v>
      </c>
      <c r="H1456" s="13">
        <f>+H1457</f>
        <v>2000</v>
      </c>
    </row>
    <row r="1457" spans="1:8" x14ac:dyDescent="0.25">
      <c r="A1457" s="11"/>
      <c r="B1457" s="11"/>
      <c r="C1457" s="11"/>
      <c r="D1457" s="12" t="s">
        <v>167</v>
      </c>
      <c r="E1457" s="12" t="s">
        <v>168</v>
      </c>
      <c r="F1457" s="13">
        <f>+F1458</f>
        <v>4075.02</v>
      </c>
      <c r="G1457" s="13">
        <f>+G1458</f>
        <v>4100</v>
      </c>
      <c r="H1457" s="13">
        <f>+H1458</f>
        <v>2000</v>
      </c>
    </row>
    <row r="1458" spans="1:8" x14ac:dyDescent="0.25">
      <c r="A1458" s="11"/>
      <c r="B1458" s="11"/>
      <c r="C1458" s="11"/>
      <c r="D1458" s="12" t="s">
        <v>175</v>
      </c>
      <c r="E1458" s="12" t="s">
        <v>176</v>
      </c>
      <c r="F1458" s="13">
        <v>4075.02</v>
      </c>
      <c r="G1458" s="13">
        <v>4100</v>
      </c>
      <c r="H1458" s="13">
        <v>2000</v>
      </c>
    </row>
    <row r="1459" spans="1:8" x14ac:dyDescent="0.25">
      <c r="A1459" s="3"/>
      <c r="B1459" s="2" t="s">
        <v>390</v>
      </c>
      <c r="C1459" s="3"/>
      <c r="D1459" s="3"/>
      <c r="E1459" s="2" t="s">
        <v>391</v>
      </c>
      <c r="F1459" s="4">
        <f>+F1460</f>
        <v>53731.810000000005</v>
      </c>
      <c r="G1459" s="4">
        <f>+G1460</f>
        <v>68073.36</v>
      </c>
      <c r="H1459" s="4">
        <f>+H1460</f>
        <v>70173.36</v>
      </c>
    </row>
    <row r="1460" spans="1:8" x14ac:dyDescent="0.25">
      <c r="A1460" s="8"/>
      <c r="B1460" s="9" t="s">
        <v>400</v>
      </c>
      <c r="C1460" s="8"/>
      <c r="D1460" s="8"/>
      <c r="E1460" s="9" t="s">
        <v>401</v>
      </c>
      <c r="F1460" s="10">
        <f>+F1461</f>
        <v>53731.810000000005</v>
      </c>
      <c r="G1460" s="10">
        <f>+G1461</f>
        <v>68073.36</v>
      </c>
      <c r="H1460" s="10">
        <f>+H1461</f>
        <v>70173.36</v>
      </c>
    </row>
    <row r="1461" spans="1:8" x14ac:dyDescent="0.25">
      <c r="A1461" s="11"/>
      <c r="B1461" s="12" t="s">
        <v>402</v>
      </c>
      <c r="C1461" s="11"/>
      <c r="D1461" s="11"/>
      <c r="E1461" s="12" t="s">
        <v>403</v>
      </c>
      <c r="F1461" s="13">
        <f>+F1462+F1482</f>
        <v>53731.810000000005</v>
      </c>
      <c r="G1461" s="13">
        <f>+G1462+G1482</f>
        <v>68073.36</v>
      </c>
      <c r="H1461" s="13">
        <f>+H1462+H1482</f>
        <v>70173.36</v>
      </c>
    </row>
    <row r="1462" spans="1:8" x14ac:dyDescent="0.25">
      <c r="A1462" s="14"/>
      <c r="B1462" s="14"/>
      <c r="C1462" s="15" t="s">
        <v>1069</v>
      </c>
      <c r="D1462" s="14"/>
      <c r="E1462" s="15" t="s">
        <v>1070</v>
      </c>
      <c r="F1462" s="16">
        <f>+F1463+F1479</f>
        <v>41830.550000000003</v>
      </c>
      <c r="G1462" s="16">
        <f>+G1463+G1479</f>
        <v>44273.36</v>
      </c>
      <c r="H1462" s="16">
        <f>+H1463+H1479</f>
        <v>44273.36</v>
      </c>
    </row>
    <row r="1463" spans="1:8" x14ac:dyDescent="0.25">
      <c r="A1463" s="11"/>
      <c r="B1463" s="11"/>
      <c r="C1463" s="11"/>
      <c r="D1463" s="12" t="s">
        <v>165</v>
      </c>
      <c r="E1463" s="12" t="s">
        <v>166</v>
      </c>
      <c r="F1463" s="13">
        <f>+F1464</f>
        <v>41290.560000000005</v>
      </c>
      <c r="G1463" s="13">
        <f>+G1464</f>
        <v>44273.36</v>
      </c>
      <c r="H1463" s="13">
        <f>+H1464</f>
        <v>44273.36</v>
      </c>
    </row>
    <row r="1464" spans="1:8" x14ac:dyDescent="0.25">
      <c r="A1464" s="11"/>
      <c r="B1464" s="11"/>
      <c r="C1464" s="11"/>
      <c r="D1464" s="12" t="s">
        <v>167</v>
      </c>
      <c r="E1464" s="12" t="s">
        <v>168</v>
      </c>
      <c r="F1464" s="13">
        <f>+F1465+F1466+F1467+F1468+F1469+F1470+F1471+F1472+F1473+F1474+F1475+F1476+F1477+F1478</f>
        <v>41290.560000000005</v>
      </c>
      <c r="G1464" s="13">
        <f>+G1465+G1466+G1467+G1468+G1469+G1470+G1471+G1472+G1473+G1474+G1475+G1476+G1477+G1478</f>
        <v>44273.36</v>
      </c>
      <c r="H1464" s="13">
        <f>+H1465+H1466+H1467+H1468+H1469+H1470+H1471+H1472+H1473+H1474+H1475+H1476+H1477+H1478</f>
        <v>44273.36</v>
      </c>
    </row>
    <row r="1465" spans="1:8" x14ac:dyDescent="0.25">
      <c r="A1465" s="11"/>
      <c r="B1465" s="11"/>
      <c r="C1465" s="11"/>
      <c r="D1465" s="12" t="s">
        <v>257</v>
      </c>
      <c r="E1465" s="12" t="s">
        <v>258</v>
      </c>
      <c r="F1465" s="13">
        <v>93.2</v>
      </c>
      <c r="G1465" s="13">
        <v>100</v>
      </c>
      <c r="H1465" s="13">
        <v>100</v>
      </c>
    </row>
    <row r="1466" spans="1:8" x14ac:dyDescent="0.25">
      <c r="A1466" s="11"/>
      <c r="B1466" s="11"/>
      <c r="C1466" s="11"/>
      <c r="D1466" s="12" t="s">
        <v>267</v>
      </c>
      <c r="E1466" s="12" t="s">
        <v>268</v>
      </c>
      <c r="F1466" s="13">
        <v>3257.42</v>
      </c>
      <c r="G1466" s="13">
        <v>1000</v>
      </c>
      <c r="H1466" s="13">
        <v>1000</v>
      </c>
    </row>
    <row r="1467" spans="1:8" x14ac:dyDescent="0.25">
      <c r="A1467" s="11"/>
      <c r="B1467" s="11"/>
      <c r="C1467" s="11"/>
      <c r="D1467" s="12" t="s">
        <v>370</v>
      </c>
      <c r="E1467" s="12" t="s">
        <v>371</v>
      </c>
      <c r="F1467" s="13">
        <v>18190.14</v>
      </c>
      <c r="G1467" s="13">
        <v>22551</v>
      </c>
      <c r="H1467" s="13">
        <v>22551</v>
      </c>
    </row>
    <row r="1468" spans="1:8" x14ac:dyDescent="0.25">
      <c r="A1468" s="11"/>
      <c r="B1468" s="11"/>
      <c r="C1468" s="11"/>
      <c r="D1468" s="12" t="s">
        <v>372</v>
      </c>
      <c r="E1468" s="12" t="s">
        <v>373</v>
      </c>
      <c r="F1468" s="13">
        <v>6113.55</v>
      </c>
      <c r="G1468" s="13">
        <v>4500</v>
      </c>
      <c r="H1468" s="13">
        <v>4500</v>
      </c>
    </row>
    <row r="1469" spans="1:8" x14ac:dyDescent="0.25">
      <c r="A1469" s="11"/>
      <c r="B1469" s="11"/>
      <c r="C1469" s="11"/>
      <c r="D1469" s="12" t="s">
        <v>374</v>
      </c>
      <c r="E1469" s="12" t="s">
        <v>375</v>
      </c>
      <c r="F1469" s="13">
        <v>0</v>
      </c>
      <c r="G1469" s="13">
        <v>350</v>
      </c>
      <c r="H1469" s="13">
        <v>350</v>
      </c>
    </row>
    <row r="1470" spans="1:8" x14ac:dyDescent="0.25">
      <c r="A1470" s="11"/>
      <c r="B1470" s="11"/>
      <c r="C1470" s="11"/>
      <c r="D1470" s="12" t="s">
        <v>388</v>
      </c>
      <c r="E1470" s="12" t="s">
        <v>389</v>
      </c>
      <c r="F1470" s="13">
        <v>1206.72</v>
      </c>
      <c r="G1470" s="13">
        <v>1300</v>
      </c>
      <c r="H1470" s="13">
        <v>1300</v>
      </c>
    </row>
    <row r="1471" spans="1:8" x14ac:dyDescent="0.25">
      <c r="A1471" s="11"/>
      <c r="B1471" s="11"/>
      <c r="C1471" s="11"/>
      <c r="D1471" s="12" t="s">
        <v>440</v>
      </c>
      <c r="E1471" s="12" t="s">
        <v>441</v>
      </c>
      <c r="F1471" s="13">
        <v>0</v>
      </c>
      <c r="G1471" s="13">
        <v>150</v>
      </c>
      <c r="H1471" s="13">
        <v>150</v>
      </c>
    </row>
    <row r="1472" spans="1:8" x14ac:dyDescent="0.25">
      <c r="A1472" s="11"/>
      <c r="B1472" s="11"/>
      <c r="C1472" s="11"/>
      <c r="D1472" s="12" t="s">
        <v>456</v>
      </c>
      <c r="E1472" s="12" t="s">
        <v>457</v>
      </c>
      <c r="F1472" s="13">
        <v>2417.12</v>
      </c>
      <c r="G1472" s="13">
        <v>2500</v>
      </c>
      <c r="H1472" s="13">
        <v>2500</v>
      </c>
    </row>
    <row r="1473" spans="1:8" x14ac:dyDescent="0.25">
      <c r="A1473" s="11"/>
      <c r="B1473" s="11"/>
      <c r="C1473" s="11"/>
      <c r="D1473" s="12" t="s">
        <v>378</v>
      </c>
      <c r="E1473" s="12" t="s">
        <v>379</v>
      </c>
      <c r="F1473" s="13">
        <v>1325.67</v>
      </c>
      <c r="G1473" s="13">
        <v>1355.14</v>
      </c>
      <c r="H1473" s="13">
        <v>1355.14</v>
      </c>
    </row>
    <row r="1474" spans="1:8" x14ac:dyDescent="0.25">
      <c r="A1474" s="11"/>
      <c r="B1474" s="11"/>
      <c r="C1474" s="11"/>
      <c r="D1474" s="12" t="s">
        <v>382</v>
      </c>
      <c r="E1474" s="12" t="s">
        <v>383</v>
      </c>
      <c r="F1474" s="13">
        <v>0</v>
      </c>
      <c r="G1474" s="13">
        <v>70</v>
      </c>
      <c r="H1474" s="13">
        <v>70</v>
      </c>
    </row>
    <row r="1475" spans="1:8" x14ac:dyDescent="0.25">
      <c r="A1475" s="11"/>
      <c r="B1475" s="11"/>
      <c r="C1475" s="11"/>
      <c r="D1475" s="12" t="s">
        <v>173</v>
      </c>
      <c r="E1475" s="12" t="s">
        <v>174</v>
      </c>
      <c r="F1475" s="13">
        <v>3695.3</v>
      </c>
      <c r="G1475" s="13">
        <v>4500</v>
      </c>
      <c r="H1475" s="13">
        <v>4500</v>
      </c>
    </row>
    <row r="1476" spans="1:8" x14ac:dyDescent="0.25">
      <c r="A1476" s="11"/>
      <c r="B1476" s="11"/>
      <c r="C1476" s="11"/>
      <c r="D1476" s="12" t="s">
        <v>169</v>
      </c>
      <c r="E1476" s="12" t="s">
        <v>170</v>
      </c>
      <c r="F1476" s="13">
        <v>4681.83</v>
      </c>
      <c r="G1476" s="13">
        <v>4500</v>
      </c>
      <c r="H1476" s="13">
        <v>4500</v>
      </c>
    </row>
    <row r="1477" spans="1:8" x14ac:dyDescent="0.25">
      <c r="A1477" s="11"/>
      <c r="B1477" s="11"/>
      <c r="C1477" s="11"/>
      <c r="D1477" s="12" t="s">
        <v>304</v>
      </c>
      <c r="E1477" s="12" t="s">
        <v>305</v>
      </c>
      <c r="F1477" s="13">
        <v>19.940000000000001</v>
      </c>
      <c r="G1477" s="13">
        <v>20</v>
      </c>
      <c r="H1477" s="13">
        <v>20</v>
      </c>
    </row>
    <row r="1478" spans="1:8" x14ac:dyDescent="0.25">
      <c r="A1478" s="11"/>
      <c r="B1478" s="11"/>
      <c r="C1478" s="11"/>
      <c r="D1478" s="12" t="s">
        <v>175</v>
      </c>
      <c r="E1478" s="12" t="s">
        <v>176</v>
      </c>
      <c r="F1478" s="13">
        <v>289.67</v>
      </c>
      <c r="G1478" s="13">
        <v>1377.22</v>
      </c>
      <c r="H1478" s="13">
        <v>1377.22</v>
      </c>
    </row>
    <row r="1479" spans="1:8" x14ac:dyDescent="0.25">
      <c r="A1479" s="11"/>
      <c r="B1479" s="11"/>
      <c r="C1479" s="11"/>
      <c r="D1479" s="12" t="s">
        <v>187</v>
      </c>
      <c r="E1479" s="12" t="s">
        <v>188</v>
      </c>
      <c r="F1479" s="13">
        <f>+F1480</f>
        <v>539.99</v>
      </c>
      <c r="G1479" s="13">
        <f>+G1480</f>
        <v>0</v>
      </c>
      <c r="H1479" s="13">
        <f>+H1480</f>
        <v>0</v>
      </c>
    </row>
    <row r="1480" spans="1:8" x14ac:dyDescent="0.25">
      <c r="A1480" s="11"/>
      <c r="B1480" s="11"/>
      <c r="C1480" s="11"/>
      <c r="D1480" s="12" t="s">
        <v>189</v>
      </c>
      <c r="E1480" s="12" t="s">
        <v>190</v>
      </c>
      <c r="F1480" s="13">
        <f>+F1481</f>
        <v>539.99</v>
      </c>
      <c r="G1480" s="13">
        <f>+G1481</f>
        <v>0</v>
      </c>
      <c r="H1480" s="13">
        <f>+H1481</f>
        <v>0</v>
      </c>
    </row>
    <row r="1481" spans="1:8" x14ac:dyDescent="0.25">
      <c r="A1481" s="11"/>
      <c r="B1481" s="11"/>
      <c r="C1481" s="11"/>
      <c r="D1481" s="12" t="s">
        <v>191</v>
      </c>
      <c r="E1481" s="12" t="s">
        <v>192</v>
      </c>
      <c r="F1481" s="13">
        <v>539.99</v>
      </c>
      <c r="G1481" s="13">
        <v>0</v>
      </c>
      <c r="H1481" s="13">
        <v>0</v>
      </c>
    </row>
    <row r="1482" spans="1:8" x14ac:dyDescent="0.25">
      <c r="A1482" s="14"/>
      <c r="B1482" s="14"/>
      <c r="C1482" s="15" t="s">
        <v>1071</v>
      </c>
      <c r="D1482" s="14"/>
      <c r="E1482" s="15" t="s">
        <v>1072</v>
      </c>
      <c r="F1482" s="16">
        <f>+F1483+F1486</f>
        <v>11901.26</v>
      </c>
      <c r="G1482" s="16">
        <f>+G1483+G1486</f>
        <v>23800</v>
      </c>
      <c r="H1482" s="16">
        <f>+H1483+H1486</f>
        <v>25900</v>
      </c>
    </row>
    <row r="1483" spans="1:8" x14ac:dyDescent="0.25">
      <c r="A1483" s="11"/>
      <c r="B1483" s="11"/>
      <c r="C1483" s="11"/>
      <c r="D1483" s="12" t="s">
        <v>165</v>
      </c>
      <c r="E1483" s="12" t="s">
        <v>166</v>
      </c>
      <c r="F1483" s="13">
        <f>+F1484</f>
        <v>95.26</v>
      </c>
      <c r="G1483" s="13">
        <f>+G1484</f>
        <v>1200</v>
      </c>
      <c r="H1483" s="13">
        <f>+H1484</f>
        <v>1200</v>
      </c>
    </row>
    <row r="1484" spans="1:8" x14ac:dyDescent="0.25">
      <c r="A1484" s="11"/>
      <c r="B1484" s="11"/>
      <c r="C1484" s="11"/>
      <c r="D1484" s="12" t="s">
        <v>167</v>
      </c>
      <c r="E1484" s="12" t="s">
        <v>168</v>
      </c>
      <c r="F1484" s="13">
        <f>+F1485</f>
        <v>95.26</v>
      </c>
      <c r="G1484" s="13">
        <f>+G1485</f>
        <v>1200</v>
      </c>
      <c r="H1484" s="13">
        <f>+H1485</f>
        <v>1200</v>
      </c>
    </row>
    <row r="1485" spans="1:8" x14ac:dyDescent="0.25">
      <c r="A1485" s="11"/>
      <c r="B1485" s="11"/>
      <c r="C1485" s="11"/>
      <c r="D1485" s="12" t="s">
        <v>456</v>
      </c>
      <c r="E1485" s="12" t="s">
        <v>457</v>
      </c>
      <c r="F1485" s="13">
        <v>95.26</v>
      </c>
      <c r="G1485" s="13">
        <v>1200</v>
      </c>
      <c r="H1485" s="13">
        <v>1200</v>
      </c>
    </row>
    <row r="1486" spans="1:8" x14ac:dyDescent="0.25">
      <c r="A1486" s="11"/>
      <c r="B1486" s="11"/>
      <c r="C1486" s="11"/>
      <c r="D1486" s="12" t="s">
        <v>187</v>
      </c>
      <c r="E1486" s="12" t="s">
        <v>188</v>
      </c>
      <c r="F1486" s="13">
        <f>+F1487</f>
        <v>11806</v>
      </c>
      <c r="G1486" s="13">
        <f>+G1487</f>
        <v>22600</v>
      </c>
      <c r="H1486" s="13">
        <f>+H1487</f>
        <v>24700</v>
      </c>
    </row>
    <row r="1487" spans="1:8" x14ac:dyDescent="0.25">
      <c r="A1487" s="11"/>
      <c r="B1487" s="11"/>
      <c r="C1487" s="11"/>
      <c r="D1487" s="12" t="s">
        <v>189</v>
      </c>
      <c r="E1487" s="12" t="s">
        <v>190</v>
      </c>
      <c r="F1487" s="13">
        <f>+F1488+F1489</f>
        <v>11806</v>
      </c>
      <c r="G1487" s="13">
        <f>+G1488+G1489</f>
        <v>22600</v>
      </c>
      <c r="H1487" s="13">
        <f>+H1488+H1489</f>
        <v>24700</v>
      </c>
    </row>
    <row r="1488" spans="1:8" x14ac:dyDescent="0.25">
      <c r="A1488" s="11"/>
      <c r="B1488" s="11"/>
      <c r="C1488" s="11"/>
      <c r="D1488" s="12" t="s">
        <v>191</v>
      </c>
      <c r="E1488" s="12" t="s">
        <v>192</v>
      </c>
      <c r="F1488" s="13">
        <v>9000</v>
      </c>
      <c r="G1488" s="13">
        <v>2500</v>
      </c>
      <c r="H1488" s="13">
        <v>2500</v>
      </c>
    </row>
    <row r="1489" spans="1:8" x14ac:dyDescent="0.25">
      <c r="A1489" s="11"/>
      <c r="B1489" s="11"/>
      <c r="C1489" s="11"/>
      <c r="D1489" s="12" t="s">
        <v>600</v>
      </c>
      <c r="E1489" s="12" t="s">
        <v>601</v>
      </c>
      <c r="F1489" s="13">
        <v>2806</v>
      </c>
      <c r="G1489" s="13">
        <v>20100</v>
      </c>
      <c r="H1489" s="13">
        <v>22200</v>
      </c>
    </row>
    <row r="1490" spans="1:8" x14ac:dyDescent="0.25">
      <c r="A1490" s="3"/>
      <c r="B1490" s="2" t="s">
        <v>752</v>
      </c>
      <c r="C1490" s="3"/>
      <c r="D1490" s="3"/>
      <c r="E1490" s="2" t="s">
        <v>753</v>
      </c>
      <c r="F1490" s="4">
        <f>+F1491</f>
        <v>8607.6200000000008</v>
      </c>
      <c r="G1490" s="4">
        <f>+G1491</f>
        <v>10465.17</v>
      </c>
      <c r="H1490" s="4">
        <f>+H1491</f>
        <v>10465.17</v>
      </c>
    </row>
    <row r="1491" spans="1:8" x14ac:dyDescent="0.25">
      <c r="A1491" s="8"/>
      <c r="B1491" s="9" t="s">
        <v>766</v>
      </c>
      <c r="C1491" s="8"/>
      <c r="D1491" s="8"/>
      <c r="E1491" s="9" t="s">
        <v>767</v>
      </c>
      <c r="F1491" s="10">
        <f>+F1492+F1499</f>
        <v>8607.6200000000008</v>
      </c>
      <c r="G1491" s="10">
        <f>+G1492+G1499</f>
        <v>10465.17</v>
      </c>
      <c r="H1491" s="10">
        <f>+H1492+H1499</f>
        <v>10465.17</v>
      </c>
    </row>
    <row r="1492" spans="1:8" x14ac:dyDescent="0.25">
      <c r="A1492" s="11"/>
      <c r="B1492" s="12" t="s">
        <v>1061</v>
      </c>
      <c r="C1492" s="11"/>
      <c r="D1492" s="11"/>
      <c r="E1492" s="12" t="s">
        <v>1062</v>
      </c>
      <c r="F1492" s="13">
        <f>+F1493</f>
        <v>7930.67</v>
      </c>
      <c r="G1492" s="13">
        <f>+G1493</f>
        <v>8465.17</v>
      </c>
      <c r="H1492" s="13">
        <f>+H1493</f>
        <v>8465.17</v>
      </c>
    </row>
    <row r="1493" spans="1:8" x14ac:dyDescent="0.25">
      <c r="A1493" s="14"/>
      <c r="B1493" s="14"/>
      <c r="C1493" s="15" t="s">
        <v>1073</v>
      </c>
      <c r="D1493" s="14"/>
      <c r="E1493" s="15" t="s">
        <v>1074</v>
      </c>
      <c r="F1493" s="16">
        <f>+F1494</f>
        <v>7930.67</v>
      </c>
      <c r="G1493" s="16">
        <f>+G1494</f>
        <v>8465.17</v>
      </c>
      <c r="H1493" s="16">
        <f>+H1494</f>
        <v>8465.17</v>
      </c>
    </row>
    <row r="1494" spans="1:8" x14ac:dyDescent="0.25">
      <c r="A1494" s="11"/>
      <c r="B1494" s="11"/>
      <c r="C1494" s="11"/>
      <c r="D1494" s="12" t="s">
        <v>165</v>
      </c>
      <c r="E1494" s="12" t="s">
        <v>166</v>
      </c>
      <c r="F1494" s="13">
        <f>+F1495</f>
        <v>7930.67</v>
      </c>
      <c r="G1494" s="13">
        <f>+G1495</f>
        <v>8465.17</v>
      </c>
      <c r="H1494" s="13">
        <f>+H1495</f>
        <v>8465.17</v>
      </c>
    </row>
    <row r="1495" spans="1:8" x14ac:dyDescent="0.25">
      <c r="A1495" s="11"/>
      <c r="B1495" s="11"/>
      <c r="C1495" s="11"/>
      <c r="D1495" s="12" t="s">
        <v>167</v>
      </c>
      <c r="E1495" s="12" t="s">
        <v>168</v>
      </c>
      <c r="F1495" s="13">
        <f>+F1496+F1497+F1498</f>
        <v>7930.67</v>
      </c>
      <c r="G1495" s="13">
        <f>+G1496+G1497+G1498</f>
        <v>8465.17</v>
      </c>
      <c r="H1495" s="13">
        <f>+H1496+H1497+H1498</f>
        <v>8465.17</v>
      </c>
    </row>
    <row r="1496" spans="1:8" x14ac:dyDescent="0.25">
      <c r="A1496" s="11"/>
      <c r="B1496" s="11"/>
      <c r="C1496" s="11"/>
      <c r="D1496" s="12" t="s">
        <v>267</v>
      </c>
      <c r="E1496" s="12" t="s">
        <v>268</v>
      </c>
      <c r="F1496" s="13">
        <v>7306.74</v>
      </c>
      <c r="G1496" s="13">
        <v>7688</v>
      </c>
      <c r="H1496" s="13">
        <v>7688</v>
      </c>
    </row>
    <row r="1497" spans="1:8" x14ac:dyDescent="0.25">
      <c r="A1497" s="11"/>
      <c r="B1497" s="11"/>
      <c r="C1497" s="11"/>
      <c r="D1497" s="12" t="s">
        <v>370</v>
      </c>
      <c r="E1497" s="12" t="s">
        <v>371</v>
      </c>
      <c r="F1497" s="13">
        <v>194.06</v>
      </c>
      <c r="G1497" s="13">
        <v>407.17</v>
      </c>
      <c r="H1497" s="13">
        <v>407.17</v>
      </c>
    </row>
    <row r="1498" spans="1:8" x14ac:dyDescent="0.25">
      <c r="A1498" s="11"/>
      <c r="B1498" s="11"/>
      <c r="C1498" s="11"/>
      <c r="D1498" s="12" t="s">
        <v>372</v>
      </c>
      <c r="E1498" s="12" t="s">
        <v>373</v>
      </c>
      <c r="F1498" s="13">
        <v>429.87</v>
      </c>
      <c r="G1498" s="13">
        <v>370</v>
      </c>
      <c r="H1498" s="13">
        <v>370</v>
      </c>
    </row>
    <row r="1499" spans="1:8" x14ac:dyDescent="0.25">
      <c r="A1499" s="11"/>
      <c r="B1499" s="12" t="s">
        <v>1075</v>
      </c>
      <c r="C1499" s="11"/>
      <c r="D1499" s="11"/>
      <c r="E1499" s="12" t="s">
        <v>1076</v>
      </c>
      <c r="F1499" s="13">
        <f>+F1500</f>
        <v>676.95</v>
      </c>
      <c r="G1499" s="13">
        <f>+G1500</f>
        <v>2000</v>
      </c>
      <c r="H1499" s="13">
        <f>+H1500</f>
        <v>2000</v>
      </c>
    </row>
    <row r="1500" spans="1:8" x14ac:dyDescent="0.25">
      <c r="A1500" s="14"/>
      <c r="B1500" s="14"/>
      <c r="C1500" s="15" t="s">
        <v>1077</v>
      </c>
      <c r="D1500" s="14"/>
      <c r="E1500" s="15" t="s">
        <v>1078</v>
      </c>
      <c r="F1500" s="16">
        <f>+F1501</f>
        <v>676.95</v>
      </c>
      <c r="G1500" s="16">
        <f>+G1501</f>
        <v>2000</v>
      </c>
      <c r="H1500" s="16">
        <f>+H1501</f>
        <v>2000</v>
      </c>
    </row>
    <row r="1501" spans="1:8" x14ac:dyDescent="0.25">
      <c r="A1501" s="11"/>
      <c r="B1501" s="11"/>
      <c r="C1501" s="11"/>
      <c r="D1501" s="12" t="s">
        <v>165</v>
      </c>
      <c r="E1501" s="12" t="s">
        <v>166</v>
      </c>
      <c r="F1501" s="13">
        <f>+F1502</f>
        <v>676.95</v>
      </c>
      <c r="G1501" s="13">
        <f>+G1502</f>
        <v>2000</v>
      </c>
      <c r="H1501" s="13">
        <f>+H1502</f>
        <v>2000</v>
      </c>
    </row>
    <row r="1502" spans="1:8" x14ac:dyDescent="0.25">
      <c r="A1502" s="11"/>
      <c r="B1502" s="11"/>
      <c r="C1502" s="11"/>
      <c r="D1502" s="12" t="s">
        <v>167</v>
      </c>
      <c r="E1502" s="12" t="s">
        <v>168</v>
      </c>
      <c r="F1502" s="13">
        <f>+F1503</f>
        <v>676.95</v>
      </c>
      <c r="G1502" s="13">
        <f>+G1503</f>
        <v>2000</v>
      </c>
      <c r="H1502" s="13">
        <f>+H1503</f>
        <v>2000</v>
      </c>
    </row>
    <row r="1503" spans="1:8" x14ac:dyDescent="0.25">
      <c r="A1503" s="11"/>
      <c r="B1503" s="11"/>
      <c r="C1503" s="11"/>
      <c r="D1503" s="12" t="s">
        <v>175</v>
      </c>
      <c r="E1503" s="12" t="s">
        <v>176</v>
      </c>
      <c r="F1503" s="13">
        <v>676.95</v>
      </c>
      <c r="G1503" s="13">
        <v>2000</v>
      </c>
      <c r="H1503" s="13">
        <v>2000</v>
      </c>
    </row>
    <row r="1504" spans="1:8" x14ac:dyDescent="0.25">
      <c r="A1504" s="5" t="s">
        <v>1079</v>
      </c>
      <c r="B1504" s="6"/>
      <c r="C1504" s="6"/>
      <c r="D1504" s="6"/>
      <c r="E1504" s="5" t="s">
        <v>1080</v>
      </c>
      <c r="F1504" s="7">
        <f>+F1505+F1512+F1535</f>
        <v>25676.68</v>
      </c>
      <c r="G1504" s="7">
        <f>+G1505+G1512+G1535</f>
        <v>35522.339999999997</v>
      </c>
      <c r="H1504" s="7">
        <f>+H1505+H1512+H1535</f>
        <v>35522.339999999997</v>
      </c>
    </row>
    <row r="1505" spans="1:8" x14ac:dyDescent="0.25">
      <c r="A1505" s="3"/>
      <c r="B1505" s="2" t="s">
        <v>310</v>
      </c>
      <c r="C1505" s="3"/>
      <c r="D1505" s="3"/>
      <c r="E1505" s="2" t="s">
        <v>311</v>
      </c>
      <c r="F1505" s="4">
        <f>+F1506</f>
        <v>350</v>
      </c>
      <c r="G1505" s="4">
        <f>+G1506</f>
        <v>2000</v>
      </c>
      <c r="H1505" s="4">
        <f>+H1506</f>
        <v>2000</v>
      </c>
    </row>
    <row r="1506" spans="1:8" x14ac:dyDescent="0.25">
      <c r="A1506" s="8"/>
      <c r="B1506" s="9" t="s">
        <v>328</v>
      </c>
      <c r="C1506" s="8"/>
      <c r="D1506" s="8"/>
      <c r="E1506" s="9" t="s">
        <v>329</v>
      </c>
      <c r="F1506" s="10">
        <f>+F1507</f>
        <v>350</v>
      </c>
      <c r="G1506" s="10">
        <f>+G1507</f>
        <v>2000</v>
      </c>
      <c r="H1506" s="10">
        <f>+H1507</f>
        <v>2000</v>
      </c>
    </row>
    <row r="1507" spans="1:8" x14ac:dyDescent="0.25">
      <c r="A1507" s="11"/>
      <c r="B1507" s="12" t="s">
        <v>342</v>
      </c>
      <c r="C1507" s="11"/>
      <c r="D1507" s="11"/>
      <c r="E1507" s="12" t="s">
        <v>343</v>
      </c>
      <c r="F1507" s="13">
        <f>+F1508</f>
        <v>350</v>
      </c>
      <c r="G1507" s="13">
        <f>+G1508</f>
        <v>2000</v>
      </c>
      <c r="H1507" s="13">
        <f>+H1508</f>
        <v>2000</v>
      </c>
    </row>
    <row r="1508" spans="1:8" x14ac:dyDescent="0.25">
      <c r="A1508" s="14"/>
      <c r="B1508" s="14"/>
      <c r="C1508" s="15" t="s">
        <v>1081</v>
      </c>
      <c r="D1508" s="14"/>
      <c r="E1508" s="15" t="s">
        <v>1082</v>
      </c>
      <c r="F1508" s="16">
        <f>+F1509</f>
        <v>350</v>
      </c>
      <c r="G1508" s="16">
        <f>+G1509</f>
        <v>2000</v>
      </c>
      <c r="H1508" s="16">
        <f>+H1509</f>
        <v>2000</v>
      </c>
    </row>
    <row r="1509" spans="1:8" x14ac:dyDescent="0.25">
      <c r="A1509" s="11"/>
      <c r="B1509" s="11"/>
      <c r="C1509" s="11"/>
      <c r="D1509" s="12" t="s">
        <v>165</v>
      </c>
      <c r="E1509" s="12" t="s">
        <v>166</v>
      </c>
      <c r="F1509" s="13">
        <f>+F1510</f>
        <v>350</v>
      </c>
      <c r="G1509" s="13">
        <f>+G1510</f>
        <v>2000</v>
      </c>
      <c r="H1509" s="13">
        <f>+H1510</f>
        <v>2000</v>
      </c>
    </row>
    <row r="1510" spans="1:8" x14ac:dyDescent="0.25">
      <c r="A1510" s="11"/>
      <c r="B1510" s="11"/>
      <c r="C1510" s="11"/>
      <c r="D1510" s="12" t="s">
        <v>167</v>
      </c>
      <c r="E1510" s="12" t="s">
        <v>168</v>
      </c>
      <c r="F1510" s="13">
        <f>+F1511</f>
        <v>350</v>
      </c>
      <c r="G1510" s="13">
        <f>+G1511</f>
        <v>2000</v>
      </c>
      <c r="H1510" s="13">
        <f>+H1511</f>
        <v>2000</v>
      </c>
    </row>
    <row r="1511" spans="1:8" x14ac:dyDescent="0.25">
      <c r="A1511" s="11"/>
      <c r="B1511" s="11"/>
      <c r="C1511" s="11"/>
      <c r="D1511" s="12" t="s">
        <v>175</v>
      </c>
      <c r="E1511" s="12" t="s">
        <v>176</v>
      </c>
      <c r="F1511" s="13">
        <v>350</v>
      </c>
      <c r="G1511" s="13">
        <v>2000</v>
      </c>
      <c r="H1511" s="13">
        <v>2000</v>
      </c>
    </row>
    <row r="1512" spans="1:8" x14ac:dyDescent="0.25">
      <c r="A1512" s="3"/>
      <c r="B1512" s="2" t="s">
        <v>390</v>
      </c>
      <c r="C1512" s="3"/>
      <c r="D1512" s="3"/>
      <c r="E1512" s="2" t="s">
        <v>391</v>
      </c>
      <c r="F1512" s="4">
        <f>+F1513</f>
        <v>20480.16</v>
      </c>
      <c r="G1512" s="4">
        <f>+G1513</f>
        <v>28672.34</v>
      </c>
      <c r="H1512" s="4">
        <f>+H1513</f>
        <v>29072.34</v>
      </c>
    </row>
    <row r="1513" spans="1:8" x14ac:dyDescent="0.25">
      <c r="A1513" s="8"/>
      <c r="B1513" s="9" t="s">
        <v>400</v>
      </c>
      <c r="C1513" s="8"/>
      <c r="D1513" s="8"/>
      <c r="E1513" s="9" t="s">
        <v>401</v>
      </c>
      <c r="F1513" s="10">
        <f>+F1514</f>
        <v>20480.16</v>
      </c>
      <c r="G1513" s="10">
        <f>+G1514</f>
        <v>28672.34</v>
      </c>
      <c r="H1513" s="10">
        <f>+H1514</f>
        <v>29072.34</v>
      </c>
    </row>
    <row r="1514" spans="1:8" x14ac:dyDescent="0.25">
      <c r="A1514" s="11"/>
      <c r="B1514" s="12" t="s">
        <v>402</v>
      </c>
      <c r="C1514" s="11"/>
      <c r="D1514" s="11"/>
      <c r="E1514" s="12" t="s">
        <v>403</v>
      </c>
      <c r="F1514" s="13">
        <f>+F1515</f>
        <v>20480.16</v>
      </c>
      <c r="G1514" s="13">
        <f>+G1515</f>
        <v>28672.34</v>
      </c>
      <c r="H1514" s="13">
        <f>+H1515</f>
        <v>29072.34</v>
      </c>
    </row>
    <row r="1515" spans="1:8" x14ac:dyDescent="0.25">
      <c r="A1515" s="14"/>
      <c r="B1515" s="14"/>
      <c r="C1515" s="15" t="s">
        <v>1083</v>
      </c>
      <c r="D1515" s="14"/>
      <c r="E1515" s="15" t="s">
        <v>1084</v>
      </c>
      <c r="F1515" s="16">
        <f>+F1516+F1531</f>
        <v>20480.16</v>
      </c>
      <c r="G1515" s="16">
        <f>+G1516+G1531</f>
        <v>28672.34</v>
      </c>
      <c r="H1515" s="16">
        <f>+H1516+H1531</f>
        <v>29072.34</v>
      </c>
    </row>
    <row r="1516" spans="1:8" x14ac:dyDescent="0.25">
      <c r="A1516" s="11"/>
      <c r="B1516" s="11"/>
      <c r="C1516" s="11"/>
      <c r="D1516" s="12" t="s">
        <v>165</v>
      </c>
      <c r="E1516" s="12" t="s">
        <v>166</v>
      </c>
      <c r="F1516" s="13">
        <f>+F1517</f>
        <v>11829</v>
      </c>
      <c r="G1516" s="13">
        <f>+G1517</f>
        <v>15532.36</v>
      </c>
      <c r="H1516" s="13">
        <f>+H1517</f>
        <v>15932.36</v>
      </c>
    </row>
    <row r="1517" spans="1:8" x14ac:dyDescent="0.25">
      <c r="A1517" s="11"/>
      <c r="B1517" s="11"/>
      <c r="C1517" s="11"/>
      <c r="D1517" s="12" t="s">
        <v>167</v>
      </c>
      <c r="E1517" s="12" t="s">
        <v>168</v>
      </c>
      <c r="F1517" s="13">
        <f>+F1518+F1519+F1520+F1521+F1522+F1523+F1524+F1525+F1526+F1527+F1528+F1529+F1530</f>
        <v>11829</v>
      </c>
      <c r="G1517" s="13">
        <f>+G1518+G1519+G1520+G1521+G1522+G1523+G1524+G1525+G1526+G1527+G1528+G1529+G1530</f>
        <v>15532.36</v>
      </c>
      <c r="H1517" s="13">
        <f>+H1518+H1519+H1520+H1521+H1522+H1523+H1524+H1525+H1526+H1527+H1528+H1529+H1530</f>
        <v>15932.36</v>
      </c>
    </row>
    <row r="1518" spans="1:8" x14ac:dyDescent="0.25">
      <c r="A1518" s="11"/>
      <c r="B1518" s="11"/>
      <c r="C1518" s="11"/>
      <c r="D1518" s="12" t="s">
        <v>257</v>
      </c>
      <c r="E1518" s="12" t="s">
        <v>258</v>
      </c>
      <c r="F1518" s="13">
        <v>13.7</v>
      </c>
      <c r="G1518" s="13">
        <v>60</v>
      </c>
      <c r="H1518" s="13">
        <v>60</v>
      </c>
    </row>
    <row r="1519" spans="1:8" x14ac:dyDescent="0.25">
      <c r="A1519" s="11"/>
      <c r="B1519" s="11"/>
      <c r="C1519" s="11"/>
      <c r="D1519" s="12" t="s">
        <v>259</v>
      </c>
      <c r="E1519" s="12" t="s">
        <v>260</v>
      </c>
      <c r="F1519" s="13">
        <v>0</v>
      </c>
      <c r="G1519" s="13">
        <v>150</v>
      </c>
      <c r="H1519" s="13">
        <v>150</v>
      </c>
    </row>
    <row r="1520" spans="1:8" x14ac:dyDescent="0.25">
      <c r="A1520" s="11"/>
      <c r="B1520" s="11"/>
      <c r="C1520" s="11"/>
      <c r="D1520" s="12" t="s">
        <v>267</v>
      </c>
      <c r="E1520" s="12" t="s">
        <v>268</v>
      </c>
      <c r="F1520" s="13">
        <v>1594.61</v>
      </c>
      <c r="G1520" s="13">
        <v>1402.45</v>
      </c>
      <c r="H1520" s="13">
        <v>1402.45</v>
      </c>
    </row>
    <row r="1521" spans="1:8" x14ac:dyDescent="0.25">
      <c r="A1521" s="11"/>
      <c r="B1521" s="11"/>
      <c r="C1521" s="11"/>
      <c r="D1521" s="12" t="s">
        <v>370</v>
      </c>
      <c r="E1521" s="12" t="s">
        <v>371</v>
      </c>
      <c r="F1521" s="13">
        <v>1831.98</v>
      </c>
      <c r="G1521" s="13">
        <v>2977.95</v>
      </c>
      <c r="H1521" s="13">
        <v>3377.95</v>
      </c>
    </row>
    <row r="1522" spans="1:8" x14ac:dyDescent="0.25">
      <c r="A1522" s="11"/>
      <c r="B1522" s="11"/>
      <c r="C1522" s="11"/>
      <c r="D1522" s="12" t="s">
        <v>372</v>
      </c>
      <c r="E1522" s="12" t="s">
        <v>373</v>
      </c>
      <c r="F1522" s="13">
        <v>176.66</v>
      </c>
      <c r="G1522" s="13">
        <v>626.96</v>
      </c>
      <c r="H1522" s="13">
        <v>626.96</v>
      </c>
    </row>
    <row r="1523" spans="1:8" x14ac:dyDescent="0.25">
      <c r="A1523" s="11"/>
      <c r="B1523" s="11"/>
      <c r="C1523" s="11"/>
      <c r="D1523" s="12" t="s">
        <v>374</v>
      </c>
      <c r="E1523" s="12" t="s">
        <v>375</v>
      </c>
      <c r="F1523" s="13">
        <v>1140.95</v>
      </c>
      <c r="G1523" s="13">
        <v>400</v>
      </c>
      <c r="H1523" s="13">
        <v>400</v>
      </c>
    </row>
    <row r="1524" spans="1:8" x14ac:dyDescent="0.25">
      <c r="A1524" s="11"/>
      <c r="B1524" s="11"/>
      <c r="C1524" s="11"/>
      <c r="D1524" s="12" t="s">
        <v>388</v>
      </c>
      <c r="E1524" s="12" t="s">
        <v>389</v>
      </c>
      <c r="F1524" s="13">
        <v>260.20999999999998</v>
      </c>
      <c r="G1524" s="13">
        <v>300</v>
      </c>
      <c r="H1524" s="13">
        <v>300</v>
      </c>
    </row>
    <row r="1525" spans="1:8" x14ac:dyDescent="0.25">
      <c r="A1525" s="11"/>
      <c r="B1525" s="11"/>
      <c r="C1525" s="11"/>
      <c r="D1525" s="12" t="s">
        <v>440</v>
      </c>
      <c r="E1525" s="12" t="s">
        <v>441</v>
      </c>
      <c r="F1525" s="13">
        <v>20.75</v>
      </c>
      <c r="G1525" s="13">
        <v>50</v>
      </c>
      <c r="H1525" s="13">
        <v>50</v>
      </c>
    </row>
    <row r="1526" spans="1:8" x14ac:dyDescent="0.25">
      <c r="A1526" s="11"/>
      <c r="B1526" s="11"/>
      <c r="C1526" s="11"/>
      <c r="D1526" s="12" t="s">
        <v>245</v>
      </c>
      <c r="E1526" s="12" t="s">
        <v>246</v>
      </c>
      <c r="F1526" s="13">
        <v>35.76</v>
      </c>
      <c r="G1526" s="13">
        <v>0</v>
      </c>
      <c r="H1526" s="13">
        <v>0</v>
      </c>
    </row>
    <row r="1527" spans="1:8" x14ac:dyDescent="0.25">
      <c r="A1527" s="11"/>
      <c r="B1527" s="11"/>
      <c r="C1527" s="11"/>
      <c r="D1527" s="12" t="s">
        <v>173</v>
      </c>
      <c r="E1527" s="12" t="s">
        <v>174</v>
      </c>
      <c r="F1527" s="13">
        <v>3325.8</v>
      </c>
      <c r="G1527" s="13">
        <v>5550</v>
      </c>
      <c r="H1527" s="13">
        <v>5550</v>
      </c>
    </row>
    <row r="1528" spans="1:8" x14ac:dyDescent="0.25">
      <c r="A1528" s="11"/>
      <c r="B1528" s="11"/>
      <c r="C1528" s="11"/>
      <c r="D1528" s="12" t="s">
        <v>169</v>
      </c>
      <c r="E1528" s="12" t="s">
        <v>170</v>
      </c>
      <c r="F1528" s="13">
        <v>3417.86</v>
      </c>
      <c r="G1528" s="13">
        <v>3500</v>
      </c>
      <c r="H1528" s="13">
        <v>3500</v>
      </c>
    </row>
    <row r="1529" spans="1:8" x14ac:dyDescent="0.25">
      <c r="A1529" s="11"/>
      <c r="B1529" s="11"/>
      <c r="C1529" s="11"/>
      <c r="D1529" s="12" t="s">
        <v>304</v>
      </c>
      <c r="E1529" s="12" t="s">
        <v>305</v>
      </c>
      <c r="F1529" s="13">
        <v>10.72</v>
      </c>
      <c r="G1529" s="13">
        <v>15</v>
      </c>
      <c r="H1529" s="13">
        <v>15</v>
      </c>
    </row>
    <row r="1530" spans="1:8" x14ac:dyDescent="0.25">
      <c r="A1530" s="11"/>
      <c r="B1530" s="11"/>
      <c r="C1530" s="11"/>
      <c r="D1530" s="12" t="s">
        <v>175</v>
      </c>
      <c r="E1530" s="12" t="s">
        <v>176</v>
      </c>
      <c r="F1530" s="13">
        <v>0</v>
      </c>
      <c r="G1530" s="13">
        <v>500</v>
      </c>
      <c r="H1530" s="13">
        <v>500</v>
      </c>
    </row>
    <row r="1531" spans="1:8" x14ac:dyDescent="0.25">
      <c r="A1531" s="11"/>
      <c r="B1531" s="11"/>
      <c r="C1531" s="11"/>
      <c r="D1531" s="12" t="s">
        <v>187</v>
      </c>
      <c r="E1531" s="12" t="s">
        <v>188</v>
      </c>
      <c r="F1531" s="13">
        <f>+F1532</f>
        <v>8651.16</v>
      </c>
      <c r="G1531" s="13">
        <f>+G1532</f>
        <v>13139.98</v>
      </c>
      <c r="H1531" s="13">
        <f>+H1532</f>
        <v>13139.98</v>
      </c>
    </row>
    <row r="1532" spans="1:8" x14ac:dyDescent="0.25">
      <c r="A1532" s="11"/>
      <c r="B1532" s="11"/>
      <c r="C1532" s="11"/>
      <c r="D1532" s="12" t="s">
        <v>189</v>
      </c>
      <c r="E1532" s="12" t="s">
        <v>190</v>
      </c>
      <c r="F1532" s="13">
        <f>+F1533+F1534</f>
        <v>8651.16</v>
      </c>
      <c r="G1532" s="13">
        <f>+G1533+G1534</f>
        <v>13139.98</v>
      </c>
      <c r="H1532" s="13">
        <f>+H1533+H1534</f>
        <v>13139.98</v>
      </c>
    </row>
    <row r="1533" spans="1:8" x14ac:dyDescent="0.25">
      <c r="A1533" s="11"/>
      <c r="B1533" s="11"/>
      <c r="C1533" s="11"/>
      <c r="D1533" s="12" t="s">
        <v>191</v>
      </c>
      <c r="E1533" s="12" t="s">
        <v>192</v>
      </c>
      <c r="F1533" s="13">
        <v>8651.16</v>
      </c>
      <c r="G1533" s="13">
        <v>8139.98</v>
      </c>
      <c r="H1533" s="13">
        <v>8139.98</v>
      </c>
    </row>
    <row r="1534" spans="1:8" x14ac:dyDescent="0.25">
      <c r="A1534" s="11"/>
      <c r="B1534" s="11"/>
      <c r="C1534" s="11"/>
      <c r="D1534" s="12" t="s">
        <v>600</v>
      </c>
      <c r="E1534" s="12" t="s">
        <v>601</v>
      </c>
      <c r="F1534" s="13">
        <v>0</v>
      </c>
      <c r="G1534" s="13">
        <v>5000</v>
      </c>
      <c r="H1534" s="13">
        <v>5000</v>
      </c>
    </row>
    <row r="1535" spans="1:8" x14ac:dyDescent="0.25">
      <c r="A1535" s="3"/>
      <c r="B1535" s="2" t="s">
        <v>752</v>
      </c>
      <c r="C1535" s="3"/>
      <c r="D1535" s="3"/>
      <c r="E1535" s="2" t="s">
        <v>753</v>
      </c>
      <c r="F1535" s="4">
        <f>+F1536</f>
        <v>4846.5200000000004</v>
      </c>
      <c r="G1535" s="4">
        <f>+G1536</f>
        <v>4850</v>
      </c>
      <c r="H1535" s="4">
        <f>+H1536</f>
        <v>4450</v>
      </c>
    </row>
    <row r="1536" spans="1:8" x14ac:dyDescent="0.25">
      <c r="A1536" s="8"/>
      <c r="B1536" s="9" t="s">
        <v>766</v>
      </c>
      <c r="C1536" s="8"/>
      <c r="D1536" s="8"/>
      <c r="E1536" s="9" t="s">
        <v>767</v>
      </c>
      <c r="F1536" s="10">
        <f>+F1537</f>
        <v>4846.5200000000004</v>
      </c>
      <c r="G1536" s="10">
        <f>+G1537</f>
        <v>4850</v>
      </c>
      <c r="H1536" s="10">
        <f>+H1537</f>
        <v>4450</v>
      </c>
    </row>
    <row r="1537" spans="1:8" x14ac:dyDescent="0.25">
      <c r="A1537" s="11"/>
      <c r="B1537" s="12" t="s">
        <v>1061</v>
      </c>
      <c r="C1537" s="11"/>
      <c r="D1537" s="11"/>
      <c r="E1537" s="12" t="s">
        <v>1062</v>
      </c>
      <c r="F1537" s="13">
        <f>+F1538</f>
        <v>4846.5200000000004</v>
      </c>
      <c r="G1537" s="13">
        <f>+G1538</f>
        <v>4850</v>
      </c>
      <c r="H1537" s="13">
        <f>+H1538</f>
        <v>4450</v>
      </c>
    </row>
    <row r="1538" spans="1:8" x14ac:dyDescent="0.25">
      <c r="A1538" s="14"/>
      <c r="B1538" s="14"/>
      <c r="C1538" s="15" t="s">
        <v>1085</v>
      </c>
      <c r="D1538" s="14"/>
      <c r="E1538" s="15" t="s">
        <v>1086</v>
      </c>
      <c r="F1538" s="16">
        <f>+F1539</f>
        <v>4846.5200000000004</v>
      </c>
      <c r="G1538" s="16">
        <f>+G1539</f>
        <v>4850</v>
      </c>
      <c r="H1538" s="16">
        <f>+H1539</f>
        <v>4450</v>
      </c>
    </row>
    <row r="1539" spans="1:8" x14ac:dyDescent="0.25">
      <c r="A1539" s="11"/>
      <c r="B1539" s="11"/>
      <c r="C1539" s="11"/>
      <c r="D1539" s="12" t="s">
        <v>165</v>
      </c>
      <c r="E1539" s="12" t="s">
        <v>166</v>
      </c>
      <c r="F1539" s="13">
        <f>+F1540</f>
        <v>4846.5200000000004</v>
      </c>
      <c r="G1539" s="13">
        <f>+G1540</f>
        <v>4850</v>
      </c>
      <c r="H1539" s="13">
        <f>+H1540</f>
        <v>4450</v>
      </c>
    </row>
    <row r="1540" spans="1:8" x14ac:dyDescent="0.25">
      <c r="A1540" s="11"/>
      <c r="B1540" s="11"/>
      <c r="C1540" s="11"/>
      <c r="D1540" s="12" t="s">
        <v>167</v>
      </c>
      <c r="E1540" s="12" t="s">
        <v>168</v>
      </c>
      <c r="F1540" s="13">
        <f>+F1541+F1542+F1543+F1544</f>
        <v>4846.5200000000004</v>
      </c>
      <c r="G1540" s="13">
        <f>+G1541+G1542+G1543+G1544</f>
        <v>4850</v>
      </c>
      <c r="H1540" s="13">
        <f>+H1541+H1542+H1543+H1544</f>
        <v>4450</v>
      </c>
    </row>
    <row r="1541" spans="1:8" x14ac:dyDescent="0.25">
      <c r="A1541" s="11"/>
      <c r="B1541" s="11"/>
      <c r="C1541" s="11"/>
      <c r="D1541" s="12" t="s">
        <v>267</v>
      </c>
      <c r="E1541" s="12" t="s">
        <v>268</v>
      </c>
      <c r="F1541" s="13">
        <v>3855.11</v>
      </c>
      <c r="G1541" s="13">
        <v>3900</v>
      </c>
      <c r="H1541" s="13">
        <v>3500</v>
      </c>
    </row>
    <row r="1542" spans="1:8" x14ac:dyDescent="0.25">
      <c r="A1542" s="11"/>
      <c r="B1542" s="11"/>
      <c r="C1542" s="11"/>
      <c r="D1542" s="12" t="s">
        <v>370</v>
      </c>
      <c r="E1542" s="12" t="s">
        <v>371</v>
      </c>
      <c r="F1542" s="13">
        <v>146.77000000000001</v>
      </c>
      <c r="G1542" s="13">
        <v>300</v>
      </c>
      <c r="H1542" s="13">
        <v>300</v>
      </c>
    </row>
    <row r="1543" spans="1:8" x14ac:dyDescent="0.25">
      <c r="A1543" s="11"/>
      <c r="B1543" s="11"/>
      <c r="C1543" s="11"/>
      <c r="D1543" s="12" t="s">
        <v>372</v>
      </c>
      <c r="E1543" s="12" t="s">
        <v>373</v>
      </c>
      <c r="F1543" s="13">
        <v>237.84</v>
      </c>
      <c r="G1543" s="13">
        <v>200</v>
      </c>
      <c r="H1543" s="13">
        <v>200</v>
      </c>
    </row>
    <row r="1544" spans="1:8" x14ac:dyDescent="0.25">
      <c r="A1544" s="11"/>
      <c r="B1544" s="11"/>
      <c r="C1544" s="11"/>
      <c r="D1544" s="12" t="s">
        <v>374</v>
      </c>
      <c r="E1544" s="12" t="s">
        <v>375</v>
      </c>
      <c r="F1544" s="13">
        <v>606.79999999999995</v>
      </c>
      <c r="G1544" s="13">
        <v>450</v>
      </c>
      <c r="H1544" s="13">
        <v>450</v>
      </c>
    </row>
    <row r="1545" spans="1:8" x14ac:dyDescent="0.25">
      <c r="A1545" s="17"/>
      <c r="B1545" s="17"/>
      <c r="C1545" s="17"/>
      <c r="D1545" s="17"/>
      <c r="E1545" s="17"/>
      <c r="F1545" s="18">
        <f>+F3+F83+F111+F121+F182+F1357</f>
        <v>14155979.470000001</v>
      </c>
      <c r="G1545" s="18">
        <f>+G3+G83+G111+G121+G182+G1357</f>
        <v>16885946.890000001</v>
      </c>
      <c r="H1545" s="18">
        <f>+H3+H83+H111+H121+H182+H1357</f>
        <v>16885946.890000001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 Čufer</dc:creator>
  <cp:lastModifiedBy>Beti Čufer</cp:lastModifiedBy>
  <dcterms:created xsi:type="dcterms:W3CDTF">2024-04-12T08:39:19Z</dcterms:created>
  <dcterms:modified xsi:type="dcterms:W3CDTF">2024-04-12T08:40:18Z</dcterms:modified>
</cp:coreProperties>
</file>